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d\меркулова\2024\открытый бюджет\Промежуточная отчетность об исполнении бюджета\Сведения за 9 месяцев 2024\"/>
    </mc:Choice>
  </mc:AlternateContent>
  <xr:revisionPtr revIDLastSave="0" documentId="13_ncr:1_{42DC0B0D-9A63-4116-824D-A6088A6938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рублей'!$A$5:$I$46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6" l="1"/>
  <c r="G19" i="6" l="1"/>
  <c r="G20" i="6"/>
  <c r="G21" i="6"/>
  <c r="F16" i="6"/>
  <c r="D16" i="6"/>
  <c r="C16" i="6"/>
  <c r="F6" i="6"/>
  <c r="F42" i="6"/>
  <c r="F38" i="6"/>
  <c r="F35" i="6"/>
  <c r="F29" i="6"/>
  <c r="F27" i="6"/>
  <c r="F22" i="6"/>
  <c r="F18" i="6"/>
  <c r="F14" i="6"/>
  <c r="F46" i="6" l="1"/>
  <c r="D42" i="6"/>
  <c r="G42" i="6" s="1"/>
  <c r="C42" i="6"/>
  <c r="D38" i="6"/>
  <c r="C38" i="6"/>
  <c r="D35" i="6"/>
  <c r="H35" i="6" s="1"/>
  <c r="C35" i="6"/>
  <c r="D29" i="6"/>
  <c r="C29" i="6"/>
  <c r="D27" i="6"/>
  <c r="G27" i="6" s="1"/>
  <c r="C27" i="6"/>
  <c r="D22" i="6"/>
  <c r="G22" i="6" s="1"/>
  <c r="C22" i="6"/>
  <c r="D18" i="6"/>
  <c r="C18" i="6"/>
  <c r="D14" i="6"/>
  <c r="G14" i="6" s="1"/>
  <c r="C14" i="6"/>
  <c r="G44" i="6"/>
  <c r="H44" i="6"/>
  <c r="G45" i="6"/>
  <c r="H45" i="6"/>
  <c r="H43" i="6"/>
  <c r="G43" i="6"/>
  <c r="H41" i="6"/>
  <c r="G39" i="6"/>
  <c r="H39" i="6"/>
  <c r="G40" i="6"/>
  <c r="H40" i="6"/>
  <c r="G41" i="6"/>
  <c r="G37" i="6"/>
  <c r="H37" i="6"/>
  <c r="H36" i="6"/>
  <c r="G36" i="6"/>
  <c r="G31" i="6"/>
  <c r="H31" i="6"/>
  <c r="G32" i="6"/>
  <c r="H32" i="6"/>
  <c r="G33" i="6"/>
  <c r="H33" i="6"/>
  <c r="G34" i="6"/>
  <c r="H34" i="6"/>
  <c r="H30" i="6"/>
  <c r="G30" i="6"/>
  <c r="G28" i="6"/>
  <c r="G24" i="6"/>
  <c r="H24" i="6"/>
  <c r="G25" i="6"/>
  <c r="H25" i="6"/>
  <c r="G26" i="6"/>
  <c r="H26" i="6"/>
  <c r="H23" i="6"/>
  <c r="G23" i="6"/>
  <c r="H19" i="6"/>
  <c r="H20" i="6"/>
  <c r="H21" i="6"/>
  <c r="H17" i="6"/>
  <c r="G17" i="6"/>
  <c r="G15" i="6"/>
  <c r="E44" i="6"/>
  <c r="E45" i="6"/>
  <c r="E43" i="6"/>
  <c r="E39" i="6"/>
  <c r="E40" i="6"/>
  <c r="E41" i="6"/>
  <c r="E37" i="6"/>
  <c r="E36" i="6"/>
  <c r="E31" i="6"/>
  <c r="E32" i="6"/>
  <c r="E33" i="6"/>
  <c r="E34" i="6"/>
  <c r="E30" i="6"/>
  <c r="E28" i="6"/>
  <c r="E24" i="6"/>
  <c r="E25" i="6"/>
  <c r="E26" i="6"/>
  <c r="E23" i="6"/>
  <c r="E19" i="6"/>
  <c r="E20" i="6"/>
  <c r="E21" i="6"/>
  <c r="E17" i="6"/>
  <c r="E15" i="6"/>
  <c r="H8" i="6"/>
  <c r="H9" i="6"/>
  <c r="H10" i="6"/>
  <c r="H11" i="6"/>
  <c r="H7" i="6"/>
  <c r="G8" i="6"/>
  <c r="G9" i="6"/>
  <c r="G10" i="6"/>
  <c r="G11" i="6"/>
  <c r="G12" i="6"/>
  <c r="G13" i="6"/>
  <c r="G7" i="6"/>
  <c r="E8" i="6"/>
  <c r="E9" i="6"/>
  <c r="E10" i="6"/>
  <c r="E11" i="6"/>
  <c r="E12" i="6"/>
  <c r="E13" i="6"/>
  <c r="E7" i="6"/>
  <c r="D6" i="6"/>
  <c r="D46" i="6" s="1"/>
  <c r="C6" i="6"/>
  <c r="C46" i="6" s="1"/>
  <c r="E27" i="6" l="1"/>
  <c r="G6" i="6"/>
  <c r="H6" i="6"/>
  <c r="E6" i="6"/>
  <c r="H22" i="6"/>
  <c r="E29" i="6"/>
  <c r="G35" i="6"/>
  <c r="H38" i="6"/>
  <c r="G18" i="6"/>
  <c r="H42" i="6"/>
  <c r="E35" i="6"/>
  <c r="G29" i="6"/>
  <c r="E22" i="6"/>
  <c r="E16" i="6"/>
  <c r="H16" i="6"/>
  <c r="G16" i="6"/>
  <c r="H29" i="6"/>
  <c r="G38" i="6"/>
  <c r="H18" i="6"/>
  <c r="E42" i="6"/>
  <c r="E38" i="6"/>
  <c r="E18" i="6"/>
  <c r="E14" i="6"/>
  <c r="E46" i="6" l="1"/>
  <c r="G46" i="6"/>
  <c r="H46" i="6"/>
</calcChain>
</file>

<file path=xl/sharedStrings.xml><?xml version="1.0" encoding="utf-8"?>
<sst xmlns="http://schemas.openxmlformats.org/spreadsheetml/2006/main" count="98" uniqueCount="94">
  <si>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</si>
  <si>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</si>
  <si>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</si>
  <si>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</si>
  <si>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</si>
  <si>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</si>
  <si>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</si>
  <si>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</si>
  <si>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</si>
  <si>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</si>
  <si>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</si>
  <si>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</si>
  <si>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</si>
  <si>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</si>
  <si>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</si>
  <si>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</si>
  <si>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</si>
  <si>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</si>
  <si>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</si>
  <si>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</si>
  <si>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</si>
  <si>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</si>
  <si>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</si>
  <si>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</si>
  <si>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</si>
  <si>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</si>
  <si>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</si>
  <si>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</si>
  <si>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</si>
  <si>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</si>
  <si>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</si>
  <si>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</si>
  <si>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</si>
  <si>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</si>
  <si>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</si>
  <si>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</si>
  <si>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</si>
  <si>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</si>
  <si>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</si>
  <si>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</si>
  <si>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</si>
  <si>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</si>
  <si>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</si>
  <si>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</si>
  <si>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</si>
  <si>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</si>
  <si>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</si>
  <si>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</si>
  <si>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</si>
  <si>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</si>
  <si>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</si>
  <si>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</si>
  <si>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</si>
  <si>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0310</t>
  </si>
  <si>
    <t>0400</t>
  </si>
  <si>
    <t>0405</t>
  </si>
  <si>
    <t>0409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</si>
  <si>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</si>
  <si>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</si>
  <si>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</si>
  <si>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</si>
  <si>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</si>
  <si>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</si>
  <si>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</si>
  <si>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</si>
  <si>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</si>
  <si>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</si>
  <si>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</si>
  <si>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</si>
  <si>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</si>
  <si>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</si>
  <si>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</si>
  <si>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</si>
  <si>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</si>
  <si>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</si>
  <si>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1003</t>
  </si>
  <si>
    <t>1004</t>
  </si>
  <si>
    <t>1006</t>
  </si>
  <si>
    <t>1100</t>
  </si>
  <si>
    <t>1101</t>
  </si>
  <si>
    <t>1102</t>
  </si>
  <si>
    <t>1105</t>
  </si>
  <si>
    <t>Раздел, подраздел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</si>
  <si>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</si>
  <si>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</si>
  <si>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</si>
  <si>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</si>
  <si>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(тыс. рублей)</t>
  </si>
  <si>
    <t>2024 год</t>
  </si>
  <si>
    <t>План 
на 2024 год
(сводная бюджетная роспись по состоянию на 01.10.2024 г.)</t>
  </si>
  <si>
    <t xml:space="preserve">Исполнение 
за   9 месяцев 2024 года
</t>
  </si>
  <si>
    <t xml:space="preserve">Исполнено за  
9 месяцев 2023 года
</t>
  </si>
  <si>
    <t>Сведения об исполнении бюджета Петровского муниципального округа Ставропольского края по расходамза 9 месяцев 2024 года в разрезе разделов и подразделов классификации расходов в сравнении с запланированными значениями на соответствующий период (финансовый год) и с соответствующим периодом прошлого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</si>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</sst>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3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40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workbookViewId="0">
      <selection activeCell="H46" sqref="H46"/>
    </sheetView>
  </sheetViews>
  <sheetFormatPr defaultRowHeight="15.75" x14ac:dyDescent="0.25"/>
  <cols>
    <col min="1" max="1" width="12.28515625" style="5" customWidth="1"/>
    <col min="2" max="2" width="50.7109375" customWidth="1"/>
    <col min="3" max="3" width="24.7109375" customWidth="1"/>
    <col min="4" max="4" width="22.42578125" customWidth="1"/>
    <col min="5" max="5" width="14" style="1" customWidth="1"/>
    <col min="6" max="6" width="24.7109375" customWidth="1"/>
    <col min="7" max="7" width="15.140625" customWidth="1"/>
    <col min="8" max="8" width="13.5703125" customWidth="1"/>
    <col min="10" max="10" width="9.140625" style="17"/>
    <col min="11" max="12" width="12.7109375" style="17" bestFit="1" customWidth="1"/>
    <col min="13" max="15" width="9.140625" style="17"/>
  </cols>
  <sheetData>
    <row r="1" spans="1:15" ht="15.75" customHeight="1" x14ac:dyDescent="0.2">
      <c r="A1" s="28" t="s">
        <v>92</v>
      </c>
      <c r="B1" s="28"/>
      <c r="C1" s="28"/>
      <c r="D1" s="28"/>
      <c r="E1" s="28"/>
      <c r="F1" s="28"/>
      <c r="G1" s="28"/>
      <c r="H1" s="28"/>
    </row>
    <row r="2" spans="1:15" ht="15.75" customHeight="1" x14ac:dyDescent="0.2">
      <c r="A2" s="28"/>
      <c r="B2" s="28"/>
      <c r="C2" s="28"/>
      <c r="D2" s="28"/>
      <c r="E2" s="28"/>
      <c r="F2" s="28"/>
      <c r="G2" s="28"/>
      <c r="H2" s="28"/>
    </row>
    <row r="3" spans="1:15" x14ac:dyDescent="0.25">
      <c r="E3" s="4"/>
      <c r="H3" s="4" t="s">
        <v>87</v>
      </c>
    </row>
    <row r="4" spans="1:15" ht="52.5" customHeight="1" x14ac:dyDescent="0.2">
      <c r="A4" s="29" t="s">
        <v>82</v>
      </c>
      <c r="B4" s="33" t="s">
        <v>40</v>
      </c>
      <c r="C4" s="33" t="s">
        <v>88</v>
      </c>
      <c r="D4" s="33"/>
      <c r="E4" s="29" t="s">
        <v>41</v>
      </c>
      <c r="F4" s="29" t="s">
        <v>91</v>
      </c>
      <c r="G4" s="31" t="s">
        <v>86</v>
      </c>
      <c r="H4" s="32"/>
    </row>
    <row r="5" spans="1:15" ht="91.5" customHeight="1" x14ac:dyDescent="0.2">
      <c r="A5" s="34"/>
      <c r="B5" s="33"/>
      <c r="C5" s="8" t="s">
        <v>89</v>
      </c>
      <c r="D5" s="8" t="s">
        <v>90</v>
      </c>
      <c r="E5" s="30"/>
      <c r="F5" s="30"/>
      <c r="G5" s="16" t="s">
        <v>84</v>
      </c>
      <c r="H5" s="8" t="s">
        <v>85</v>
      </c>
    </row>
    <row r="6" spans="1:15" x14ac:dyDescent="0.25">
      <c r="A6" s="7" t="s">
        <v>42</v>
      </c>
      <c r="B6" s="2" t="s">
        <v>0</v>
      </c>
      <c r="C6" s="22">
        <f>SUM(C7:C13)</f>
        <v>326689.29000000004</v>
      </c>
      <c r="D6" s="22">
        <f>SUM(D7:D13)</f>
        <v>220328.13</v>
      </c>
      <c r="E6" s="23">
        <f>D6/C6*100</f>
        <v>67.442715982516589</v>
      </c>
      <c r="F6" s="22">
        <f>SUM(F7:F13)</f>
        <v>184667.09</v>
      </c>
      <c r="G6" s="22">
        <f>D6-F6</f>
        <v>35661.040000000008</v>
      </c>
      <c r="H6" s="24">
        <f>D6/F6*100</f>
        <v>119.31098822210282</v>
      </c>
      <c r="J6" s="18"/>
      <c r="K6" s="19"/>
      <c r="L6" s="19"/>
      <c r="M6" s="19"/>
      <c r="N6" s="20"/>
      <c r="O6" s="20"/>
    </row>
    <row r="7" spans="1:15" ht="47.25" x14ac:dyDescent="0.2">
      <c r="A7" s="9" t="s">
        <v>43</v>
      </c>
      <c r="B7" s="11" t="s">
        <v>1</v>
      </c>
      <c r="C7" s="25">
        <v>2251.89</v>
      </c>
      <c r="D7" s="25">
        <v>1595.86</v>
      </c>
      <c r="E7" s="26">
        <f>D7/C7*100</f>
        <v>70.867582341943887</v>
      </c>
      <c r="F7" s="25">
        <v>1449.99</v>
      </c>
      <c r="G7" s="27">
        <f>D7-F7</f>
        <v>145.86999999999989</v>
      </c>
      <c r="H7" s="27">
        <f>D7/F7*100</f>
        <v>110.06006937978883</v>
      </c>
      <c r="J7" s="18"/>
      <c r="K7" s="19"/>
      <c r="L7" s="19"/>
      <c r="M7" s="19"/>
      <c r="N7" s="20"/>
      <c r="O7" s="20"/>
    </row>
    <row r="8" spans="1:15" ht="63" x14ac:dyDescent="0.2">
      <c r="A8" s="9" t="s">
        <v>44</v>
      </c>
      <c r="B8" s="11" t="s">
        <v>2</v>
      </c>
      <c r="C8" s="25">
        <v>5525.57</v>
      </c>
      <c r="D8" s="25">
        <v>3467.65</v>
      </c>
      <c r="E8" s="26">
        <f t="shared" ref="E8:E13" si="0">D8/C8*100</f>
        <v>62.756421509455137</v>
      </c>
      <c r="F8" s="25">
        <v>3317.36</v>
      </c>
      <c r="G8" s="27">
        <f t="shared" ref="G8:G13" si="1">D8-F8</f>
        <v>150.28999999999996</v>
      </c>
      <c r="H8" s="27">
        <f t="shared" ref="H8:H15" si="2">D8/F8*100</f>
        <v>104.53040972339451</v>
      </c>
      <c r="J8" s="18"/>
      <c r="K8" s="19"/>
      <c r="L8" s="19"/>
      <c r="M8" s="19"/>
      <c r="N8" s="20"/>
      <c r="O8" s="20"/>
    </row>
    <row r="9" spans="1:15" ht="63" x14ac:dyDescent="0.2">
      <c r="A9" s="9" t="s">
        <v>45</v>
      </c>
      <c r="B9" s="11" t="s">
        <v>3</v>
      </c>
      <c r="C9" s="25">
        <v>121520.83</v>
      </c>
      <c r="D9" s="25">
        <v>85591.71</v>
      </c>
      <c r="E9" s="26">
        <f t="shared" si="0"/>
        <v>70.433776661992852</v>
      </c>
      <c r="F9" s="25">
        <v>74713.98</v>
      </c>
      <c r="G9" s="27">
        <f t="shared" si="1"/>
        <v>10877.73000000001</v>
      </c>
      <c r="H9" s="27">
        <f t="shared" si="2"/>
        <v>114.55916282334312</v>
      </c>
      <c r="J9" s="18"/>
      <c r="K9" s="19"/>
      <c r="L9" s="19"/>
      <c r="M9" s="19"/>
      <c r="N9" s="20"/>
      <c r="O9" s="20"/>
    </row>
    <row r="10" spans="1:15" x14ac:dyDescent="0.2">
      <c r="A10" s="9" t="s">
        <v>46</v>
      </c>
      <c r="B10" s="11" t="s">
        <v>4</v>
      </c>
      <c r="C10" s="25">
        <v>15.53</v>
      </c>
      <c r="D10" s="25">
        <v>15.53</v>
      </c>
      <c r="E10" s="26">
        <f t="shared" si="0"/>
        <v>100</v>
      </c>
      <c r="F10" s="25">
        <v>4.22</v>
      </c>
      <c r="G10" s="27">
        <f t="shared" si="1"/>
        <v>11.309999999999999</v>
      </c>
      <c r="H10" s="27">
        <f t="shared" si="2"/>
        <v>368.00947867298578</v>
      </c>
      <c r="J10" s="18"/>
      <c r="K10" s="19"/>
      <c r="L10" s="19"/>
      <c r="M10" s="19"/>
      <c r="N10" s="20"/>
      <c r="O10" s="20"/>
    </row>
    <row r="11" spans="1:15" ht="47.25" x14ac:dyDescent="0.2">
      <c r="A11" s="9" t="s">
        <v>47</v>
      </c>
      <c r="B11" s="11" t="s">
        <v>5</v>
      </c>
      <c r="C11" s="25">
        <v>24554.25</v>
      </c>
      <c r="D11" s="25">
        <v>17246.16</v>
      </c>
      <c r="E11" s="26">
        <f t="shared" si="0"/>
        <v>70.236965087510299</v>
      </c>
      <c r="F11" s="25">
        <v>15789</v>
      </c>
      <c r="G11" s="27">
        <f t="shared" si="1"/>
        <v>1457.1599999999999</v>
      </c>
      <c r="H11" s="27">
        <f t="shared" si="2"/>
        <v>109.22895686870606</v>
      </c>
      <c r="J11" s="18"/>
      <c r="K11" s="19"/>
      <c r="L11" s="19"/>
      <c r="M11" s="19"/>
      <c r="N11" s="20"/>
      <c r="O11" s="20"/>
    </row>
    <row r="12" spans="1:15" x14ac:dyDescent="0.2">
      <c r="A12" s="9" t="s">
        <v>48</v>
      </c>
      <c r="B12" s="11" t="s">
        <v>6</v>
      </c>
      <c r="C12" s="25">
        <v>500</v>
      </c>
      <c r="D12" s="25">
        <v>0</v>
      </c>
      <c r="E12" s="26">
        <f t="shared" si="0"/>
        <v>0</v>
      </c>
      <c r="F12" s="25">
        <v>0</v>
      </c>
      <c r="G12" s="27">
        <f t="shared" si="1"/>
        <v>0</v>
      </c>
      <c r="H12" s="27" t="s">
        <v>93</v>
      </c>
      <c r="J12" s="18"/>
      <c r="K12" s="19"/>
      <c r="L12" s="19"/>
      <c r="M12" s="19"/>
      <c r="N12" s="20"/>
      <c r="O12" s="20"/>
    </row>
    <row r="13" spans="1:15" x14ac:dyDescent="0.2">
      <c r="A13" s="9" t="s">
        <v>49</v>
      </c>
      <c r="B13" s="11" t="s">
        <v>7</v>
      </c>
      <c r="C13" s="25">
        <v>172321.22</v>
      </c>
      <c r="D13" s="25">
        <v>112411.22</v>
      </c>
      <c r="E13" s="26">
        <f t="shared" si="0"/>
        <v>65.233533049499073</v>
      </c>
      <c r="F13" s="25">
        <v>89392.54</v>
      </c>
      <c r="G13" s="27">
        <f t="shared" si="1"/>
        <v>23018.680000000008</v>
      </c>
      <c r="H13" s="27">
        <f t="shared" si="2"/>
        <v>125.75011292888647</v>
      </c>
      <c r="J13" s="18"/>
      <c r="K13" s="19"/>
      <c r="L13" s="19"/>
      <c r="M13" s="19"/>
      <c r="N13" s="20"/>
      <c r="O13" s="20"/>
    </row>
    <row r="14" spans="1:15" x14ac:dyDescent="0.2">
      <c r="A14" s="10" t="s">
        <v>50</v>
      </c>
      <c r="B14" s="12" t="s">
        <v>8</v>
      </c>
      <c r="C14" s="22">
        <f>SUM(C15:C15)</f>
        <v>2494.52</v>
      </c>
      <c r="D14" s="22">
        <f>SUM(D15:D15)</f>
        <v>1649.28</v>
      </c>
      <c r="E14" s="23">
        <f>D14/C14*100</f>
        <v>66.116126549396284</v>
      </c>
      <c r="F14" s="22">
        <f>SUM(F15:F15)</f>
        <v>0</v>
      </c>
      <c r="G14" s="22">
        <f>D14-F14</f>
        <v>1649.28</v>
      </c>
      <c r="H14" s="24" t="s">
        <v>93</v>
      </c>
      <c r="J14" s="18"/>
      <c r="K14" s="19"/>
      <c r="L14" s="19"/>
      <c r="M14" s="19"/>
      <c r="N14" s="20"/>
      <c r="O14" s="20"/>
    </row>
    <row r="15" spans="1:15" x14ac:dyDescent="0.2">
      <c r="A15" s="9" t="s">
        <v>51</v>
      </c>
      <c r="B15" s="11" t="s">
        <v>9</v>
      </c>
      <c r="C15" s="25">
        <v>2494.52</v>
      </c>
      <c r="D15" s="25">
        <v>1649.28</v>
      </c>
      <c r="E15" s="26">
        <f>D15/C15*100</f>
        <v>66.116126549396284</v>
      </c>
      <c r="F15" s="25">
        <v>0</v>
      </c>
      <c r="G15" s="27">
        <f t="shared" ref="G15" si="3">D15-F15</f>
        <v>1649.28</v>
      </c>
      <c r="H15" s="27" t="s">
        <v>93</v>
      </c>
      <c r="J15" s="18"/>
      <c r="K15" s="19"/>
      <c r="L15" s="19"/>
      <c r="M15" s="19"/>
      <c r="N15" s="20"/>
      <c r="O15" s="20"/>
    </row>
    <row r="16" spans="1:15" ht="31.5" x14ac:dyDescent="0.2">
      <c r="A16" s="10" t="s">
        <v>52</v>
      </c>
      <c r="B16" s="12" t="s">
        <v>10</v>
      </c>
      <c r="C16" s="22">
        <f>SUM(C17:C17)</f>
        <v>16395.830000000002</v>
      </c>
      <c r="D16" s="22">
        <f>SUM(D17:D17)</f>
        <v>11153.5</v>
      </c>
      <c r="E16" s="23">
        <f>D16/C16*100</f>
        <v>68.026443309060895</v>
      </c>
      <c r="F16" s="22">
        <f>SUM(F17:F17)</f>
        <v>7087.75</v>
      </c>
      <c r="G16" s="22">
        <f>D16-F16</f>
        <v>4065.75</v>
      </c>
      <c r="H16" s="24">
        <f>D16/F16*100</f>
        <v>157.36305597686149</v>
      </c>
      <c r="J16" s="18"/>
      <c r="K16" s="19"/>
      <c r="L16" s="19"/>
      <c r="M16" s="19"/>
      <c r="N16" s="20"/>
      <c r="O16" s="20"/>
    </row>
    <row r="17" spans="1:15" ht="47.25" x14ac:dyDescent="0.2">
      <c r="A17" s="9" t="s">
        <v>53</v>
      </c>
      <c r="B17" s="11" t="s">
        <v>83</v>
      </c>
      <c r="C17" s="25">
        <v>16395.830000000002</v>
      </c>
      <c r="D17" s="25">
        <v>11153.5</v>
      </c>
      <c r="E17" s="26">
        <f>D17/C17*100</f>
        <v>68.026443309060895</v>
      </c>
      <c r="F17" s="25">
        <v>7087.75</v>
      </c>
      <c r="G17" s="27">
        <f t="shared" ref="G17" si="4">D17-F17</f>
        <v>4065.75</v>
      </c>
      <c r="H17" s="27">
        <f t="shared" ref="H17" si="5">D17/F17*100</f>
        <v>157.36305597686149</v>
      </c>
      <c r="J17" s="18"/>
      <c r="K17" s="19"/>
      <c r="L17" s="19"/>
      <c r="M17" s="19"/>
      <c r="N17" s="20"/>
      <c r="O17" s="20"/>
    </row>
    <row r="18" spans="1:15" x14ac:dyDescent="0.2">
      <c r="A18" s="10" t="s">
        <v>54</v>
      </c>
      <c r="B18" s="12" t="s">
        <v>11</v>
      </c>
      <c r="C18" s="22">
        <f>SUM(C19:C21)</f>
        <v>404966.09</v>
      </c>
      <c r="D18" s="22">
        <f>SUM(D19:D21)</f>
        <v>202345.98999999996</v>
      </c>
      <c r="E18" s="23">
        <f>D18/C18*100</f>
        <v>49.96615642559108</v>
      </c>
      <c r="F18" s="22">
        <f>SUM(F19:F21)</f>
        <v>206021.73</v>
      </c>
      <c r="G18" s="22">
        <f>D18-F18</f>
        <v>-3675.7400000000489</v>
      </c>
      <c r="H18" s="24">
        <f>D18/F18*100</f>
        <v>98.215848396186146</v>
      </c>
      <c r="J18" s="18"/>
      <c r="K18" s="19"/>
      <c r="L18" s="19"/>
      <c r="M18" s="19"/>
      <c r="N18" s="20"/>
      <c r="O18" s="20"/>
    </row>
    <row r="19" spans="1:15" x14ac:dyDescent="0.2">
      <c r="A19" s="9" t="s">
        <v>55</v>
      </c>
      <c r="B19" s="11" t="s">
        <v>12</v>
      </c>
      <c r="C19" s="25">
        <v>10496.05</v>
      </c>
      <c r="D19" s="25">
        <v>236.05</v>
      </c>
      <c r="E19" s="26">
        <f t="shared" ref="E19:E45" si="6">D19/C19*100</f>
        <v>2.2489412683819152</v>
      </c>
      <c r="F19" s="25">
        <v>556.96</v>
      </c>
      <c r="G19" s="27">
        <f t="shared" ref="G19:G21" si="7">D19-F19</f>
        <v>-320.91000000000003</v>
      </c>
      <c r="H19" s="27">
        <f t="shared" ref="H19:H21" si="8">D19/F19*100</f>
        <v>42.381858661304221</v>
      </c>
      <c r="J19" s="18"/>
      <c r="K19" s="19"/>
      <c r="L19" s="19"/>
      <c r="M19" s="19"/>
      <c r="N19" s="20"/>
      <c r="O19" s="20"/>
    </row>
    <row r="20" spans="1:15" x14ac:dyDescent="0.2">
      <c r="A20" s="9" t="s">
        <v>56</v>
      </c>
      <c r="B20" s="11" t="s">
        <v>13</v>
      </c>
      <c r="C20" s="25">
        <v>388742.21</v>
      </c>
      <c r="D20" s="25">
        <v>202052.36</v>
      </c>
      <c r="E20" s="26">
        <f t="shared" si="6"/>
        <v>51.975925125290615</v>
      </c>
      <c r="F20" s="25">
        <v>203747.63</v>
      </c>
      <c r="G20" s="27">
        <f t="shared" si="7"/>
        <v>-1695.2700000000186</v>
      </c>
      <c r="H20" s="27">
        <f t="shared" si="8"/>
        <v>99.167955965917244</v>
      </c>
      <c r="J20" s="18"/>
      <c r="K20" s="19"/>
      <c r="L20" s="19"/>
      <c r="M20" s="19"/>
      <c r="N20" s="20"/>
      <c r="O20" s="20"/>
    </row>
    <row r="21" spans="1:15" ht="31.5" x14ac:dyDescent="0.2">
      <c r="A21" s="9" t="s">
        <v>57</v>
      </c>
      <c r="B21" s="11" t="s">
        <v>14</v>
      </c>
      <c r="C21" s="25">
        <v>5727.83</v>
      </c>
      <c r="D21" s="25">
        <v>57.58</v>
      </c>
      <c r="E21" s="26">
        <f t="shared" si="6"/>
        <v>1.0052672652645069</v>
      </c>
      <c r="F21" s="25">
        <v>1717.14</v>
      </c>
      <c r="G21" s="27">
        <f t="shared" si="7"/>
        <v>-1659.5600000000002</v>
      </c>
      <c r="H21" s="27">
        <f t="shared" si="8"/>
        <v>3.3532501717972902</v>
      </c>
      <c r="J21" s="18"/>
      <c r="K21" s="19"/>
      <c r="L21" s="19"/>
      <c r="M21" s="19"/>
      <c r="N21" s="20"/>
      <c r="O21" s="20"/>
    </row>
    <row r="22" spans="1:15" x14ac:dyDescent="0.2">
      <c r="A22" s="10" t="s">
        <v>58</v>
      </c>
      <c r="B22" s="12" t="s">
        <v>15</v>
      </c>
      <c r="C22" s="22">
        <f>SUM(C23:C26)</f>
        <v>257774.62</v>
      </c>
      <c r="D22" s="22">
        <f>SUM(D23:D26)</f>
        <v>137177.97</v>
      </c>
      <c r="E22" s="23">
        <f>D22/C22*100</f>
        <v>53.216243709330271</v>
      </c>
      <c r="F22" s="22">
        <f>SUM(F23:F26)</f>
        <v>76108.800000000003</v>
      </c>
      <c r="G22" s="22">
        <f>D22-F22</f>
        <v>61069.17</v>
      </c>
      <c r="H22" s="24">
        <f>D22/F22*100</f>
        <v>180.2393021569122</v>
      </c>
      <c r="J22" s="18"/>
      <c r="K22" s="19"/>
      <c r="L22" s="19"/>
      <c r="M22" s="19"/>
      <c r="N22" s="20"/>
      <c r="O22" s="20"/>
    </row>
    <row r="23" spans="1:15" x14ac:dyDescent="0.2">
      <c r="A23" s="9" t="s">
        <v>59</v>
      </c>
      <c r="B23" s="11" t="s">
        <v>16</v>
      </c>
      <c r="C23" s="25">
        <v>318.94</v>
      </c>
      <c r="D23" s="25">
        <v>188.74</v>
      </c>
      <c r="E23" s="26">
        <f t="shared" si="6"/>
        <v>59.177274722518348</v>
      </c>
      <c r="F23" s="25">
        <v>148.46</v>
      </c>
      <c r="G23" s="27">
        <f t="shared" ref="G23" si="9">D23-F23</f>
        <v>40.28</v>
      </c>
      <c r="H23" s="27">
        <f t="shared" ref="H23" si="10">D23/F23*100</f>
        <v>127.13188737707127</v>
      </c>
      <c r="J23" s="18"/>
      <c r="K23" s="19"/>
      <c r="L23" s="19"/>
      <c r="M23" s="19"/>
      <c r="N23" s="20"/>
      <c r="O23" s="20"/>
    </row>
    <row r="24" spans="1:15" x14ac:dyDescent="0.2">
      <c r="A24" s="9" t="s">
        <v>60</v>
      </c>
      <c r="B24" s="11" t="s">
        <v>17</v>
      </c>
      <c r="C24" s="25">
        <v>3031.38</v>
      </c>
      <c r="D24" s="25">
        <v>2279.67</v>
      </c>
      <c r="E24" s="26">
        <f t="shared" si="6"/>
        <v>75.202383073055827</v>
      </c>
      <c r="F24" s="25">
        <v>1732.66</v>
      </c>
      <c r="G24" s="27">
        <f t="shared" ref="G24:G26" si="11">D24-F24</f>
        <v>547.01</v>
      </c>
      <c r="H24" s="27">
        <f t="shared" ref="H24:H26" si="12">D24/F24*100</f>
        <v>131.57053316865398</v>
      </c>
      <c r="J24" s="18"/>
      <c r="K24" s="19"/>
      <c r="L24" s="19"/>
      <c r="M24" s="19"/>
      <c r="N24" s="20"/>
      <c r="O24" s="20"/>
    </row>
    <row r="25" spans="1:15" x14ac:dyDescent="0.2">
      <c r="A25" s="9" t="s">
        <v>61</v>
      </c>
      <c r="B25" s="11" t="s">
        <v>18</v>
      </c>
      <c r="C25" s="25">
        <v>188041.60000000001</v>
      </c>
      <c r="D25" s="25">
        <v>87940.56</v>
      </c>
      <c r="E25" s="26">
        <f t="shared" si="6"/>
        <v>46.766545275088063</v>
      </c>
      <c r="F25" s="25">
        <v>34394.629999999997</v>
      </c>
      <c r="G25" s="27">
        <f t="shared" si="11"/>
        <v>53545.93</v>
      </c>
      <c r="H25" s="27">
        <f t="shared" si="12"/>
        <v>255.68107579584373</v>
      </c>
      <c r="J25" s="18"/>
      <c r="K25" s="19"/>
      <c r="L25" s="19"/>
      <c r="M25" s="19"/>
      <c r="N25" s="20"/>
      <c r="O25" s="20"/>
    </row>
    <row r="26" spans="1:15" ht="31.5" x14ac:dyDescent="0.2">
      <c r="A26" s="9" t="s">
        <v>62</v>
      </c>
      <c r="B26" s="11" t="s">
        <v>19</v>
      </c>
      <c r="C26" s="25">
        <v>66382.7</v>
      </c>
      <c r="D26" s="25">
        <v>46769</v>
      </c>
      <c r="E26" s="26">
        <f t="shared" si="6"/>
        <v>70.45359709683396</v>
      </c>
      <c r="F26" s="25">
        <v>39833.050000000003</v>
      </c>
      <c r="G26" s="27">
        <f t="shared" si="11"/>
        <v>6935.9499999999971</v>
      </c>
      <c r="H26" s="27">
        <f t="shared" si="12"/>
        <v>117.41255063320533</v>
      </c>
      <c r="J26" s="18"/>
      <c r="K26" s="19"/>
      <c r="L26" s="19"/>
      <c r="M26" s="19"/>
      <c r="N26" s="20"/>
      <c r="O26" s="20"/>
    </row>
    <row r="27" spans="1:15" x14ac:dyDescent="0.2">
      <c r="A27" s="10" t="s">
        <v>63</v>
      </c>
      <c r="B27" s="12" t="s">
        <v>20</v>
      </c>
      <c r="C27" s="22">
        <f>SUM(C28:C28)</f>
        <v>1847.39</v>
      </c>
      <c r="D27" s="22">
        <f>SUM(D28:D28)</f>
        <v>347.39</v>
      </c>
      <c r="E27" s="23">
        <f>D27/C27*100</f>
        <v>18.804367242433919</v>
      </c>
      <c r="F27" s="22">
        <f>SUM(F28:F28)</f>
        <v>0</v>
      </c>
      <c r="G27" s="22">
        <f>D27-F27</f>
        <v>347.39</v>
      </c>
      <c r="H27" s="24" t="s">
        <v>93</v>
      </c>
      <c r="J27" s="18"/>
      <c r="K27" s="19"/>
      <c r="L27" s="19"/>
      <c r="M27" s="19"/>
      <c r="N27" s="20"/>
      <c r="O27" s="20"/>
    </row>
    <row r="28" spans="1:15" ht="31.5" x14ac:dyDescent="0.2">
      <c r="A28" s="9" t="s">
        <v>64</v>
      </c>
      <c r="B28" s="11" t="s">
        <v>21</v>
      </c>
      <c r="C28" s="25">
        <v>1847.39</v>
      </c>
      <c r="D28" s="25">
        <v>347.39</v>
      </c>
      <c r="E28" s="26">
        <f t="shared" si="6"/>
        <v>18.804367242433919</v>
      </c>
      <c r="F28" s="25">
        <v>0</v>
      </c>
      <c r="G28" s="27">
        <f t="shared" ref="G28" si="13">D28-F28</f>
        <v>347.39</v>
      </c>
      <c r="H28" s="27" t="s">
        <v>93</v>
      </c>
      <c r="J28" s="18"/>
      <c r="K28" s="19"/>
      <c r="L28" s="19"/>
      <c r="M28" s="19"/>
      <c r="N28" s="20"/>
      <c r="O28" s="20"/>
    </row>
    <row r="29" spans="1:15" x14ac:dyDescent="0.2">
      <c r="A29" s="10" t="s">
        <v>65</v>
      </c>
      <c r="B29" s="12" t="s">
        <v>22</v>
      </c>
      <c r="C29" s="22">
        <f>SUM(C30:C34)</f>
        <v>1287719.6200000001</v>
      </c>
      <c r="D29" s="22">
        <f>SUM(D30:D34)</f>
        <v>860702.73999999987</v>
      </c>
      <c r="E29" s="23">
        <f>D29/C29*100</f>
        <v>66.839296896012172</v>
      </c>
      <c r="F29" s="22">
        <f>SUM(F30:F34)</f>
        <v>784264</v>
      </c>
      <c r="G29" s="22">
        <f>D29-F29</f>
        <v>76438.739999999874</v>
      </c>
      <c r="H29" s="24">
        <f>D29/F29*100</f>
        <v>109.74655728173164</v>
      </c>
      <c r="J29" s="18"/>
      <c r="K29" s="19"/>
      <c r="L29" s="19"/>
      <c r="M29" s="19"/>
      <c r="N29" s="20"/>
      <c r="O29" s="20"/>
    </row>
    <row r="30" spans="1:15" x14ac:dyDescent="0.2">
      <c r="A30" s="9" t="s">
        <v>66</v>
      </c>
      <c r="B30" s="11" t="s">
        <v>23</v>
      </c>
      <c r="C30" s="25">
        <v>465280.05</v>
      </c>
      <c r="D30" s="25">
        <v>317638.61</v>
      </c>
      <c r="E30" s="26">
        <f t="shared" si="6"/>
        <v>68.268263382451067</v>
      </c>
      <c r="F30" s="25">
        <v>288021.05</v>
      </c>
      <c r="G30" s="27">
        <f t="shared" ref="G30" si="14">D30-F30</f>
        <v>29617.559999999998</v>
      </c>
      <c r="H30" s="27">
        <f t="shared" ref="H30" si="15">D30/F30*100</f>
        <v>110.283123403654</v>
      </c>
      <c r="J30" s="18"/>
      <c r="K30" s="19"/>
      <c r="L30" s="19"/>
      <c r="M30" s="19"/>
      <c r="N30" s="20"/>
      <c r="O30" s="20"/>
    </row>
    <row r="31" spans="1:15" x14ac:dyDescent="0.2">
      <c r="A31" s="9" t="s">
        <v>67</v>
      </c>
      <c r="B31" s="11" t="s">
        <v>24</v>
      </c>
      <c r="C31" s="25">
        <v>714074.78</v>
      </c>
      <c r="D31" s="25">
        <v>464454.38</v>
      </c>
      <c r="E31" s="26">
        <f t="shared" si="6"/>
        <v>65.042820865344098</v>
      </c>
      <c r="F31" s="25">
        <v>427407.8</v>
      </c>
      <c r="G31" s="27">
        <f t="shared" ref="G31:G34" si="16">D31-F31</f>
        <v>37046.580000000016</v>
      </c>
      <c r="H31" s="27">
        <f t="shared" ref="H31:H34" si="17">D31/F31*100</f>
        <v>108.6677360590986</v>
      </c>
      <c r="J31" s="18"/>
      <c r="K31" s="19"/>
      <c r="L31" s="19"/>
      <c r="M31" s="19"/>
      <c r="N31" s="20"/>
      <c r="O31" s="20"/>
    </row>
    <row r="32" spans="1:15" x14ac:dyDescent="0.2">
      <c r="A32" s="9" t="s">
        <v>68</v>
      </c>
      <c r="B32" s="11" t="s">
        <v>25</v>
      </c>
      <c r="C32" s="25">
        <v>71969.440000000002</v>
      </c>
      <c r="D32" s="25">
        <v>54343.839999999997</v>
      </c>
      <c r="E32" s="26">
        <f t="shared" si="6"/>
        <v>75.509605187979773</v>
      </c>
      <c r="F32" s="25">
        <v>47426.39</v>
      </c>
      <c r="G32" s="27">
        <f t="shared" si="16"/>
        <v>6917.4499999999971</v>
      </c>
      <c r="H32" s="27">
        <f t="shared" si="17"/>
        <v>114.58565579206007</v>
      </c>
      <c r="J32" s="18"/>
      <c r="K32" s="19"/>
      <c r="L32" s="19"/>
      <c r="M32" s="19"/>
      <c r="N32" s="20"/>
      <c r="O32" s="20"/>
    </row>
    <row r="33" spans="1:15" x14ac:dyDescent="0.2">
      <c r="A33" s="9" t="s">
        <v>69</v>
      </c>
      <c r="B33" s="11" t="s">
        <v>26</v>
      </c>
      <c r="C33" s="25">
        <v>3742.36</v>
      </c>
      <c r="D33" s="25">
        <v>2412.84</v>
      </c>
      <c r="E33" s="26">
        <f t="shared" si="6"/>
        <v>64.473754529227548</v>
      </c>
      <c r="F33" s="25">
        <v>2167.62</v>
      </c>
      <c r="G33" s="27">
        <f t="shared" si="16"/>
        <v>245.22000000000025</v>
      </c>
      <c r="H33" s="27">
        <f t="shared" si="17"/>
        <v>111.31286849170981</v>
      </c>
      <c r="J33" s="18"/>
      <c r="K33" s="19"/>
      <c r="L33" s="19"/>
      <c r="M33" s="19"/>
      <c r="N33" s="20"/>
      <c r="O33" s="20"/>
    </row>
    <row r="34" spans="1:15" x14ac:dyDescent="0.2">
      <c r="A34" s="9" t="s">
        <v>70</v>
      </c>
      <c r="B34" s="11" t="s">
        <v>27</v>
      </c>
      <c r="C34" s="25">
        <v>32652.99</v>
      </c>
      <c r="D34" s="25">
        <v>21853.07</v>
      </c>
      <c r="E34" s="26">
        <f t="shared" si="6"/>
        <v>66.92517285553329</v>
      </c>
      <c r="F34" s="25">
        <v>19241.14</v>
      </c>
      <c r="G34" s="27">
        <f t="shared" si="16"/>
        <v>2611.9300000000003</v>
      </c>
      <c r="H34" s="27">
        <f t="shared" si="17"/>
        <v>113.57471542746428</v>
      </c>
      <c r="J34" s="18"/>
      <c r="K34" s="19"/>
      <c r="L34" s="19"/>
      <c r="M34" s="19"/>
      <c r="N34" s="20"/>
      <c r="O34" s="20"/>
    </row>
    <row r="35" spans="1:15" x14ac:dyDescent="0.2">
      <c r="A35" s="10" t="s">
        <v>71</v>
      </c>
      <c r="B35" s="12" t="s">
        <v>28</v>
      </c>
      <c r="C35" s="22">
        <f>SUM(C36:C37)</f>
        <v>173449.25</v>
      </c>
      <c r="D35" s="22">
        <f>SUM(D36:D37)</f>
        <v>111210.11</v>
      </c>
      <c r="E35" s="23">
        <f>D35/C35*100</f>
        <v>64.116800735661869</v>
      </c>
      <c r="F35" s="22">
        <f>SUM(F36:F37)</f>
        <v>136256.47</v>
      </c>
      <c r="G35" s="22">
        <f>D35-F35</f>
        <v>-25046.36</v>
      </c>
      <c r="H35" s="24">
        <f>D35/F35*100</f>
        <v>81.618223340146713</v>
      </c>
      <c r="J35" s="18"/>
      <c r="K35" s="19"/>
      <c r="L35" s="19"/>
      <c r="M35" s="19"/>
      <c r="N35" s="20"/>
      <c r="O35" s="20"/>
    </row>
    <row r="36" spans="1:15" x14ac:dyDescent="0.2">
      <c r="A36" s="9" t="s">
        <v>72</v>
      </c>
      <c r="B36" s="11" t="s">
        <v>29</v>
      </c>
      <c r="C36" s="25">
        <v>160738.60999999999</v>
      </c>
      <c r="D36" s="25">
        <v>101318.55</v>
      </c>
      <c r="E36" s="26">
        <f t="shared" si="6"/>
        <v>63.033113201613489</v>
      </c>
      <c r="F36" s="25">
        <v>127608.45</v>
      </c>
      <c r="G36" s="27">
        <f t="shared" ref="G36" si="18">D36-F36</f>
        <v>-26289.899999999994</v>
      </c>
      <c r="H36" s="27">
        <f t="shared" ref="H36" si="19">D36/F36*100</f>
        <v>79.397994411812078</v>
      </c>
      <c r="J36" s="18"/>
      <c r="K36" s="19"/>
      <c r="L36" s="19"/>
      <c r="M36" s="19"/>
      <c r="N36" s="20"/>
      <c r="O36" s="20"/>
    </row>
    <row r="37" spans="1:15" ht="31.5" x14ac:dyDescent="0.2">
      <c r="A37" s="9" t="s">
        <v>73</v>
      </c>
      <c r="B37" s="11" t="s">
        <v>30</v>
      </c>
      <c r="C37" s="25">
        <v>12710.64</v>
      </c>
      <c r="D37" s="25">
        <v>9891.56</v>
      </c>
      <c r="E37" s="26">
        <f t="shared" si="6"/>
        <v>77.821101061787601</v>
      </c>
      <c r="F37" s="25">
        <v>8648.02</v>
      </c>
      <c r="G37" s="27">
        <f t="shared" ref="G37" si="20">D37-F37</f>
        <v>1243.5399999999991</v>
      </c>
      <c r="H37" s="27">
        <f t="shared" ref="H37" si="21">D37/F37*100</f>
        <v>114.37947645819504</v>
      </c>
      <c r="J37" s="18"/>
      <c r="K37" s="19"/>
      <c r="L37" s="19"/>
      <c r="M37" s="19"/>
      <c r="N37" s="20"/>
      <c r="O37" s="20"/>
    </row>
    <row r="38" spans="1:15" x14ac:dyDescent="0.2">
      <c r="A38" s="10" t="s">
        <v>74</v>
      </c>
      <c r="B38" s="12" t="s">
        <v>31</v>
      </c>
      <c r="C38" s="22">
        <f>SUM(C39:C41)</f>
        <v>371139.50000000006</v>
      </c>
      <c r="D38" s="22">
        <f>SUM(D39:D41)</f>
        <v>288197.32</v>
      </c>
      <c r="E38" s="23">
        <f>D38/C38*100</f>
        <v>77.652020331977596</v>
      </c>
      <c r="F38" s="22">
        <f>SUM(F39:F41)</f>
        <v>422184.14</v>
      </c>
      <c r="G38" s="22">
        <f>D38-F38</f>
        <v>-133986.82</v>
      </c>
      <c r="H38" s="24">
        <f>D38/F38*100</f>
        <v>68.263417000932336</v>
      </c>
      <c r="J38" s="18"/>
      <c r="K38" s="19"/>
      <c r="L38" s="19"/>
      <c r="M38" s="19"/>
      <c r="N38" s="20"/>
      <c r="O38" s="20"/>
    </row>
    <row r="39" spans="1:15" x14ac:dyDescent="0.2">
      <c r="A39" s="9" t="s">
        <v>75</v>
      </c>
      <c r="B39" s="11" t="s">
        <v>32</v>
      </c>
      <c r="C39" s="25">
        <v>232511.6</v>
      </c>
      <c r="D39" s="25">
        <v>197023.26</v>
      </c>
      <c r="E39" s="26">
        <f t="shared" si="6"/>
        <v>84.736959360307182</v>
      </c>
      <c r="F39" s="25">
        <v>213732.99</v>
      </c>
      <c r="G39" s="27">
        <f t="shared" ref="G39:G41" si="22">D39-F39</f>
        <v>-16709.729999999981</v>
      </c>
      <c r="H39" s="27">
        <f t="shared" ref="H39:H40" si="23">D39/F39*100</f>
        <v>92.181960304770925</v>
      </c>
      <c r="J39" s="18"/>
      <c r="K39" s="19"/>
      <c r="L39" s="19"/>
      <c r="M39" s="19"/>
      <c r="N39" s="20"/>
      <c r="O39" s="20"/>
    </row>
    <row r="40" spans="1:15" x14ac:dyDescent="0.2">
      <c r="A40" s="9" t="s">
        <v>76</v>
      </c>
      <c r="B40" s="11" t="s">
        <v>33</v>
      </c>
      <c r="C40" s="25">
        <v>105717.57</v>
      </c>
      <c r="D40" s="25">
        <v>69235.02</v>
      </c>
      <c r="E40" s="26">
        <f t="shared" si="6"/>
        <v>65.490551854341717</v>
      </c>
      <c r="F40" s="25">
        <v>188531.14</v>
      </c>
      <c r="G40" s="27">
        <f t="shared" si="22"/>
        <v>-119296.12000000001</v>
      </c>
      <c r="H40" s="27">
        <f t="shared" si="23"/>
        <v>36.723386916347081</v>
      </c>
      <c r="J40" s="18"/>
      <c r="K40" s="19"/>
      <c r="L40" s="19"/>
      <c r="M40" s="19"/>
      <c r="N40" s="20"/>
      <c r="O40" s="20"/>
    </row>
    <row r="41" spans="1:15" x14ac:dyDescent="0.2">
      <c r="A41" s="9" t="s">
        <v>77</v>
      </c>
      <c r="B41" s="11" t="s">
        <v>34</v>
      </c>
      <c r="C41" s="25">
        <v>32910.33</v>
      </c>
      <c r="D41" s="25">
        <v>21939.040000000001</v>
      </c>
      <c r="E41" s="26">
        <f t="shared" si="6"/>
        <v>66.663081166308572</v>
      </c>
      <c r="F41" s="25">
        <v>19920.009999999998</v>
      </c>
      <c r="G41" s="27">
        <f t="shared" si="22"/>
        <v>2019.0300000000025</v>
      </c>
      <c r="H41" s="27">
        <f>D41/F41*100</f>
        <v>110.13568768288773</v>
      </c>
      <c r="J41" s="18"/>
      <c r="K41" s="19"/>
      <c r="L41" s="19"/>
      <c r="M41" s="19"/>
      <c r="N41" s="20"/>
      <c r="O41" s="20"/>
    </row>
    <row r="42" spans="1:15" x14ac:dyDescent="0.2">
      <c r="A42" s="10" t="s">
        <v>78</v>
      </c>
      <c r="B42" s="12" t="s">
        <v>35</v>
      </c>
      <c r="C42" s="22">
        <f>SUM(C43:C45)</f>
        <v>225445.22</v>
      </c>
      <c r="D42" s="22">
        <f>SUM(D43:D45)</f>
        <v>59063.560000000005</v>
      </c>
      <c r="E42" s="23">
        <f>D42/C42*100</f>
        <v>26.198630425608492</v>
      </c>
      <c r="F42" s="22">
        <f>SUM(F43:F45)</f>
        <v>22810.87</v>
      </c>
      <c r="G42" s="22">
        <f>D42-F42</f>
        <v>36252.69</v>
      </c>
      <c r="H42" s="24">
        <f>D42/F42*100</f>
        <v>258.92725704894201</v>
      </c>
      <c r="J42" s="18"/>
      <c r="K42" s="19"/>
      <c r="L42" s="19"/>
      <c r="M42" s="19"/>
      <c r="N42" s="20"/>
      <c r="O42" s="20"/>
    </row>
    <row r="43" spans="1:15" x14ac:dyDescent="0.2">
      <c r="A43" s="9" t="s">
        <v>79</v>
      </c>
      <c r="B43" s="11" t="s">
        <v>36</v>
      </c>
      <c r="C43" s="25">
        <v>220442.99</v>
      </c>
      <c r="D43" s="25">
        <v>55487.44</v>
      </c>
      <c r="E43" s="26">
        <f t="shared" si="6"/>
        <v>25.170879781661466</v>
      </c>
      <c r="F43" s="25">
        <v>19401.64</v>
      </c>
      <c r="G43" s="27">
        <f t="shared" ref="G43" si="24">D43-F43</f>
        <v>36085.800000000003</v>
      </c>
      <c r="H43" s="27">
        <f>D43/F43*100</f>
        <v>285.99355518399477</v>
      </c>
      <c r="J43" s="18"/>
      <c r="K43" s="19"/>
      <c r="L43" s="19"/>
      <c r="M43" s="19"/>
      <c r="N43" s="20"/>
      <c r="O43" s="20"/>
    </row>
    <row r="44" spans="1:15" x14ac:dyDescent="0.2">
      <c r="A44" s="9" t="s">
        <v>80</v>
      </c>
      <c r="B44" s="11" t="s">
        <v>37</v>
      </c>
      <c r="C44" s="25">
        <v>1316.75</v>
      </c>
      <c r="D44" s="25">
        <v>1038.18</v>
      </c>
      <c r="E44" s="26">
        <f t="shared" si="6"/>
        <v>78.844123789633571</v>
      </c>
      <c r="F44" s="25">
        <v>1227.8800000000001</v>
      </c>
      <c r="G44" s="27">
        <f t="shared" ref="G44:G45" si="25">D44-F44</f>
        <v>-189.70000000000005</v>
      </c>
      <c r="H44" s="27">
        <f t="shared" ref="H44:H45" si="26">D44/F44*100</f>
        <v>84.550607551226491</v>
      </c>
      <c r="J44" s="18"/>
      <c r="K44" s="19"/>
      <c r="L44" s="19"/>
      <c r="M44" s="19"/>
      <c r="N44" s="20"/>
      <c r="O44" s="20"/>
    </row>
    <row r="45" spans="1:15" ht="31.5" x14ac:dyDescent="0.2">
      <c r="A45" s="9" t="s">
        <v>81</v>
      </c>
      <c r="B45" s="11" t="s">
        <v>38</v>
      </c>
      <c r="C45" s="25">
        <v>3685.48</v>
      </c>
      <c r="D45" s="25">
        <v>2537.94</v>
      </c>
      <c r="E45" s="26">
        <f t="shared" si="6"/>
        <v>68.863214560925584</v>
      </c>
      <c r="F45" s="25">
        <v>2181.35</v>
      </c>
      <c r="G45" s="27">
        <f t="shared" si="25"/>
        <v>356.59000000000015</v>
      </c>
      <c r="H45" s="27">
        <f t="shared" si="26"/>
        <v>116.34721617347057</v>
      </c>
      <c r="J45" s="18"/>
      <c r="K45" s="19"/>
      <c r="L45" s="19"/>
      <c r="M45" s="19"/>
      <c r="N45" s="20"/>
      <c r="O45" s="20"/>
    </row>
    <row r="46" spans="1:15" x14ac:dyDescent="0.25">
      <c r="A46" s="6"/>
      <c r="B46" s="3" t="s">
        <v>39</v>
      </c>
      <c r="C46" s="24">
        <f>C6+C14+C16+C18+C22+C27+C29+C35+C38+C42</f>
        <v>3067921.3300000005</v>
      </c>
      <c r="D46" s="24">
        <f>D6+D14+D16+D18+D22+D27+D29+D35+D38+D42</f>
        <v>1892175.9900000002</v>
      </c>
      <c r="E46" s="23">
        <f>D46/C46*100</f>
        <v>61.676157452186033</v>
      </c>
      <c r="F46" s="24">
        <f>F6+F14+F16+F18+F22+F27+F29+F35+F38+F42</f>
        <v>1839400.85</v>
      </c>
      <c r="G46" s="22">
        <f>D46-F46</f>
        <v>52775.14000000013</v>
      </c>
      <c r="H46" s="24">
        <f>D46/F46*100</f>
        <v>102.86914839688153</v>
      </c>
    </row>
    <row r="47" spans="1:15" x14ac:dyDescent="0.25">
      <c r="B47" s="13"/>
      <c r="C47" s="14"/>
    </row>
    <row r="48" spans="1:15" x14ac:dyDescent="0.25">
      <c r="B48" s="13"/>
      <c r="C48" s="21"/>
      <c r="D48" s="21"/>
    </row>
    <row r="49" spans="7:7" x14ac:dyDescent="0.25">
      <c r="G49" s="15"/>
    </row>
  </sheetData>
  <autoFilter ref="A5:I46" xr:uid="{00000000-0009-0000-0000-000000000000}"/>
  <mergeCells count="7">
    <mergeCell ref="A1:H2"/>
    <mergeCell ref="F4:F5"/>
    <mergeCell ref="G4:H4"/>
    <mergeCell ref="B4:B5"/>
    <mergeCell ref="C4:D4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PeMoGI</cp:lastModifiedBy>
  <cp:lastPrinted>2023-04-06T12:30:26Z</cp:lastPrinted>
  <dcterms:created xsi:type="dcterms:W3CDTF">2018-07-19T10:58:06Z</dcterms:created>
  <dcterms:modified xsi:type="dcterms:W3CDTF">2024-10-24T07:09:50Z</dcterms:modified>
</cp:coreProperties>
</file>