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d\Морокко\2019-2022\2022\Зарплата 13890\Новая папка\2023\"/>
    </mc:Choice>
  </mc:AlternateContent>
  <xr:revisionPtr revIDLastSave="0" documentId="13_ncr:1_{5CD29B76-F269-4305-BC6C-B87DCA12E51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РАСХОДЫ" sheetId="2" r:id="rId1"/>
  </sheets>
  <definedNames>
    <definedName name="_xlnm._FilterDatabase" localSheetId="0" hidden="1">РАСХОДЫ!$A$6:$AB$6</definedName>
    <definedName name="Z_003E8F59_5F13_4935_90FD_6DB9195394DB_.wvu.PrintTitles" localSheetId="0" hidden="1">РАСХОДЫ!#REF!</definedName>
    <definedName name="Z_551D3239_9A12_40C1_B446_8EE00A95DB83_.wvu.PrintTitles" localSheetId="0" hidden="1">РАСХОДЫ!#REF!</definedName>
    <definedName name="Z_D6796523_539D_49C6_87C2_FCE694A34813_.wvu.PrintTitles" localSheetId="0" hidden="1">РАСХОДЫ!#REF!</definedName>
    <definedName name="_xlnm.Print_Titles" localSheetId="0">РАСХОДЫ!#REF!</definedName>
    <definedName name="_xlnm.Print_Area" localSheetId="0">РАСХОДЫ!$A$1:$X$47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8" i="2" l="1"/>
  <c r="X9" i="2"/>
  <c r="X10" i="2"/>
  <c r="X11" i="2"/>
  <c r="X12" i="2"/>
  <c r="X13" i="2"/>
  <c r="X14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7" i="2"/>
  <c r="R48" i="2"/>
  <c r="R49" i="2" s="1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D43" i="2"/>
  <c r="D39" i="2"/>
  <c r="D36" i="2"/>
  <c r="D30" i="2"/>
  <c r="D28" i="2"/>
  <c r="D23" i="2"/>
  <c r="D19" i="2"/>
  <c r="D17" i="2"/>
  <c r="D15" i="2"/>
  <c r="D7" i="2"/>
  <c r="D47" i="2"/>
  <c r="X47" i="2" s="1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H48" i="2"/>
  <c r="I48" i="2"/>
  <c r="J48" i="2"/>
  <c r="K48" i="2"/>
  <c r="L48" i="2"/>
  <c r="M48" i="2"/>
  <c r="N48" i="2"/>
  <c r="O48" i="2"/>
  <c r="P48" i="2"/>
  <c r="Q48" i="2"/>
  <c r="S48" i="2"/>
  <c r="T48" i="2"/>
  <c r="U48" i="2"/>
  <c r="V48" i="2"/>
  <c r="W48" i="2"/>
  <c r="E28" i="2"/>
  <c r="E29" i="2"/>
  <c r="F48" i="2"/>
  <c r="W49" i="2"/>
  <c r="G9" i="2"/>
  <c r="G10" i="2"/>
  <c r="G11" i="2"/>
  <c r="G12" i="2"/>
  <c r="G13" i="2"/>
  <c r="G14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8" i="2"/>
  <c r="G7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8" i="2"/>
  <c r="E7" i="2"/>
  <c r="F49" i="2"/>
  <c r="H49" i="2"/>
  <c r="I49" i="2"/>
  <c r="J49" i="2"/>
  <c r="K49" i="2"/>
  <c r="L49" i="2"/>
  <c r="M49" i="2"/>
  <c r="N49" i="2"/>
  <c r="O49" i="2"/>
  <c r="P49" i="2"/>
  <c r="Q49" i="2"/>
  <c r="S49" i="2"/>
  <c r="T49" i="2"/>
  <c r="U49" i="2"/>
  <c r="V49" i="2"/>
  <c r="X15" i="2" l="1"/>
  <c r="X48" i="2" s="1"/>
  <c r="X49" i="2" s="1"/>
  <c r="D48" i="2"/>
  <c r="D49" i="2" s="1"/>
  <c r="E48" i="2"/>
  <c r="E49" i="2" s="1"/>
  <c r="G48" i="2"/>
  <c r="G49" i="2" s="1"/>
</calcChain>
</file>

<file path=xl/sharedStrings.xml><?xml version="1.0" encoding="utf-8"?>
<sst xmlns="http://schemas.openxmlformats.org/spreadsheetml/2006/main" count="84" uniqueCount="59">
  <si>
    <t>Наименование</t>
  </si>
  <si>
    <t>внесенные изменения</t>
  </si>
  <si>
    <t>Рз</t>
  </si>
  <si>
    <t>Пр</t>
  </si>
  <si>
    <t>-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</si>
  <si>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</si>
  <si>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</si>
  <si>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</si>
  <si>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</si>
  <si>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</si>
  <si>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</si>
  <si>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</si>
  <si>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</si>
  <si>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</si>
  <si>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</si>
  <si>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</si>
  <si>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</si>
  <si>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</si>
  <si>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</si>
  <si>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</si>
  <si>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</si>
  <si>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</si>
  <si>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</si>
  <si>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</si>
  <si>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</si>
  <si>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</si>
  <si>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</si>
  <si>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</si>
  <si>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</si>
  <si>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</si>
  <si>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</si>
  <si>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</si>
  <si>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</si>
  <si>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</si>
  <si>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</si>
  <si>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</si>
  <si>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</si>
  <si>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</si>
  <si>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</si>
  <si>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</si>
  <si>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</si>
  <si>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</si>
  <si>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Всего</t>
  </si>
  <si>
    <t>Защита населения и территории от чрезвычайных ситуаций природного и техногенного характера, пожарная безопасность</t>
  </si>
  <si>
    <t>тыс. рублей</t>
  </si>
  <si>
    <t>утвержденные значения</t>
  </si>
  <si>
    <r>
      <t xml:space="preserve">Решение Совета депутатов Петровского городского округа Ставропольского края от 15.12.2022 г 
№ 27 "О бюджете Петровского городского округа Ставропольского края на 2023 год и плановый период 2024 и 2025 годов" </t>
    </r>
    <r>
      <rPr>
        <b/>
        <sz val="11"/>
        <color theme="1"/>
        <rFont val="Times New Roman"/>
        <family val="1"/>
        <charset val="204"/>
      </rPr>
      <t>(первоначальная редакция)</t>
    </r>
  </si>
  <si>
    <r>
      <t xml:space="preserve">Решение Совета депутатов Петровского городского округа Ставропольского края от 15.12.2022 г 
№ 27 "О бюджете Петровского городского округа Ставропольского края на 2023 год и плановый период 2024 и 2025 годов" 
</t>
    </r>
    <r>
      <rPr>
        <b/>
        <sz val="11"/>
        <color theme="1"/>
        <rFont val="Times New Roman"/>
        <family val="1"/>
        <charset val="204"/>
      </rPr>
      <t>(с учетом внесенных изменений)</t>
    </r>
  </si>
  <si>
    <r>
      <rPr>
        <b/>
        <sz val="11"/>
        <color theme="1"/>
        <rFont val="Times New Roman"/>
        <family val="1"/>
        <charset val="204"/>
      </rPr>
      <t>Справочно:</t>
    </r>
    <r>
      <rPr>
        <sz val="11"/>
        <color theme="1"/>
        <rFont val="Times New Roman"/>
        <family val="1"/>
        <charset val="204"/>
      </rPr>
      <t xml:space="preserve">
Сумма внесенных изменений в течение 2023 года</t>
    </r>
  </si>
  <si>
    <t>Охрана окружающей среды</t>
  </si>
  <si>
    <t>Другие вопросы в области охраны окружающей среды</t>
  </si>
  <si>
    <t>№ 4 от 16.02.2023</t>
  </si>
  <si>
    <t>№ 23 от 20.04.2023</t>
  </si>
  <si>
    <t>Решения Совета депутатов Петровского городского округа Ставропольского края о внесении изменений в Решение Совета депутатов Петровского городского округа Ставропольского края "О бюджете Петровского городского округа Ставропольского края на 2023 год и плановый период 2024 и 2025 годов"</t>
  </si>
  <si>
    <t>№ 62 от 27.07.2023</t>
  </si>
  <si>
    <t>№ 88 от 28.09.2023</t>
  </si>
  <si>
    <t>№ 99 от 23.11.2023</t>
  </si>
  <si>
    <t>№ 135 от 21.12.2023</t>
  </si>
  <si>
    <t>Сведения о внесенных изменениях в бюджет городского округа по разделам (Рз) и подразделам (ПР) классификации расходов бюджетов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</si>
</sst>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;[Red]\-00;&quot;&quot;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61">
    <xf numFmtId="0" fontId="0" fillId="0" borderId="0" xfId="0"/>
    <xf numFmtId="0" fontId="3" fillId="0" borderId="0" xfId="1" applyFont="1" applyBorder="1"/>
    <xf numFmtId="0" fontId="7" fillId="0" borderId="0" xfId="1" applyFont="1" applyBorder="1"/>
    <xf numFmtId="164" fontId="3" fillId="0" borderId="1" xfId="1" applyNumberFormat="1" applyFont="1" applyFill="1" applyBorder="1" applyAlignment="1" applyProtection="1">
      <alignment horizontal="center" vertical="top"/>
      <protection hidden="1"/>
    </xf>
    <xf numFmtId="49" fontId="3" fillId="0" borderId="1" xfId="1" applyNumberFormat="1" applyFont="1" applyFill="1" applyBorder="1" applyAlignment="1" applyProtection="1">
      <alignment horizontal="justify" vertical="top" wrapText="1"/>
      <protection hidden="1"/>
    </xf>
    <xf numFmtId="0" fontId="7" fillId="2" borderId="0" xfId="1" applyFont="1" applyFill="1" applyBorder="1"/>
    <xf numFmtId="0" fontId="3" fillId="0" borderId="0" xfId="1" applyFont="1" applyBorder="1" applyAlignment="1" applyProtection="1">
      <alignment vertical="top"/>
      <protection hidden="1"/>
    </xf>
    <xf numFmtId="0" fontId="3" fillId="0" borderId="0" xfId="1" applyFont="1" applyBorder="1" applyAlignment="1" applyProtection="1">
      <protection hidden="1"/>
    </xf>
    <xf numFmtId="0" fontId="3" fillId="0" borderId="0" xfId="1" applyFont="1" applyBorder="1" applyAlignment="1" applyProtection="1">
      <alignment horizontal="center"/>
      <protection hidden="1"/>
    </xf>
    <xf numFmtId="0" fontId="3" fillId="0" borderId="0" xfId="1" applyFont="1" applyBorder="1" applyAlignment="1">
      <alignment horizontal="center"/>
    </xf>
    <xf numFmtId="0" fontId="3" fillId="0" borderId="0" xfId="1" applyFont="1" applyBorder="1" applyProtection="1">
      <protection hidden="1"/>
    </xf>
    <xf numFmtId="4" fontId="3" fillId="0" borderId="0" xfId="1" applyNumberFormat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Border="1"/>
    <xf numFmtId="0" fontId="3" fillId="3" borderId="0" xfId="1" applyFont="1" applyFill="1" applyBorder="1" applyAlignment="1" applyProtection="1">
      <protection hidden="1"/>
    </xf>
    <xf numFmtId="0" fontId="3" fillId="3" borderId="0" xfId="1" applyFont="1" applyFill="1" applyBorder="1" applyAlignment="1" applyProtection="1">
      <alignment horizontal="center"/>
      <protection hidden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Border="1" applyAlignment="1" applyProtection="1">
      <alignment horizontal="center"/>
      <protection hidden="1"/>
    </xf>
    <xf numFmtId="4" fontId="3" fillId="0" borderId="0" xfId="1" applyNumberFormat="1" applyFont="1" applyBorder="1" applyAlignment="1">
      <alignment vertical="top"/>
    </xf>
    <xf numFmtId="0" fontId="1" fillId="4" borderId="1" xfId="0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 applyProtection="1">
      <alignment horizontal="center" vertical="top"/>
      <protection hidden="1"/>
    </xf>
    <xf numFmtId="49" fontId="7" fillId="4" borderId="1" xfId="1" applyNumberFormat="1" applyFont="1" applyFill="1" applyBorder="1" applyAlignment="1" applyProtection="1">
      <alignment horizontal="justify" vertical="top" wrapText="1"/>
      <protection hidden="1"/>
    </xf>
    <xf numFmtId="4" fontId="7" fillId="4" borderId="1" xfId="1" applyNumberFormat="1" applyFont="1" applyFill="1" applyBorder="1" applyAlignment="1" applyProtection="1">
      <alignment horizontal="right" vertical="top"/>
      <protection hidden="1"/>
    </xf>
    <xf numFmtId="0" fontId="3" fillId="0" borderId="0" xfId="1" applyFont="1" applyFill="1" applyBorder="1" applyAlignment="1">
      <alignment horizontal="center"/>
    </xf>
    <xf numFmtId="49" fontId="7" fillId="4" borderId="2" xfId="1" applyNumberFormat="1" applyFont="1" applyFill="1" applyBorder="1" applyAlignment="1" applyProtection="1">
      <alignment horizontal="justify" vertical="top" wrapText="1"/>
      <protection hidden="1"/>
    </xf>
    <xf numFmtId="49" fontId="3" fillId="0" borderId="2" xfId="1" applyNumberFormat="1" applyFont="1" applyFill="1" applyBorder="1" applyAlignment="1" applyProtection="1">
      <alignment horizontal="justify" vertical="top" wrapText="1"/>
      <protection hidden="1"/>
    </xf>
    <xf numFmtId="4" fontId="7" fillId="4" borderId="3" xfId="1" applyNumberFormat="1" applyFont="1" applyFill="1" applyBorder="1" applyAlignment="1" applyProtection="1">
      <alignment horizontal="right" vertical="top"/>
      <protection hidden="1"/>
    </xf>
    <xf numFmtId="4" fontId="7" fillId="4" borderId="5" xfId="1" applyNumberFormat="1" applyFont="1" applyFill="1" applyBorder="1" applyAlignment="1" applyProtection="1">
      <alignment horizontal="right" vertical="top"/>
      <protection hidden="1"/>
    </xf>
    <xf numFmtId="0" fontId="3" fillId="3" borderId="0" xfId="1" applyFont="1" applyFill="1" applyBorder="1" applyAlignment="1">
      <alignment horizontal="center"/>
    </xf>
    <xf numFmtId="4" fontId="3" fillId="0" borderId="4" xfId="1" applyNumberFormat="1" applyFont="1" applyFill="1" applyBorder="1" applyAlignment="1" applyProtection="1">
      <alignment horizontal="right" vertical="top" wrapText="1"/>
      <protection hidden="1"/>
    </xf>
    <xf numFmtId="4" fontId="9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4" fontId="3" fillId="0" borderId="0" xfId="1" applyNumberFormat="1" applyFont="1" applyBorder="1" applyAlignment="1" applyProtection="1">
      <alignment horizontal="right" vertical="top"/>
      <protection hidden="1"/>
    </xf>
    <xf numFmtId="4" fontId="3" fillId="0" borderId="0" xfId="1" applyNumberFormat="1" applyFont="1" applyBorder="1" applyAlignment="1" applyProtection="1">
      <alignment horizontal="right"/>
      <protection hidden="1"/>
    </xf>
    <xf numFmtId="0" fontId="3" fillId="0" borderId="0" xfId="1" applyFont="1" applyFill="1" applyBorder="1"/>
    <xf numFmtId="4" fontId="3" fillId="0" borderId="0" xfId="1" applyNumberFormat="1" applyFont="1" applyFill="1" applyBorder="1" applyAlignment="1" applyProtection="1">
      <alignment horizontal="right"/>
      <protection hidden="1"/>
    </xf>
    <xf numFmtId="4" fontId="10" fillId="4" borderId="1" xfId="0" applyNumberFormat="1" applyFont="1" applyFill="1" applyBorder="1" applyAlignment="1">
      <alignment horizontal="right" vertical="top" wrapText="1"/>
    </xf>
    <xf numFmtId="0" fontId="7" fillId="4" borderId="1" xfId="1" applyFont="1" applyFill="1" applyBorder="1"/>
    <xf numFmtId="0" fontId="7" fillId="4" borderId="2" xfId="1" applyFont="1" applyFill="1" applyBorder="1" applyAlignment="1" applyProtection="1">
      <alignment vertical="top"/>
      <protection hidden="1"/>
    </xf>
    <xf numFmtId="4" fontId="7" fillId="4" borderId="6" xfId="1" applyNumberFormat="1" applyFont="1" applyFill="1" applyBorder="1" applyAlignment="1" applyProtection="1">
      <alignment horizontal="right" vertical="top"/>
      <protection hidden="1"/>
    </xf>
    <xf numFmtId="0" fontId="1" fillId="4" borderId="4" xfId="0" applyFont="1" applyFill="1" applyBorder="1" applyAlignment="1">
      <alignment horizontal="center" vertical="center" wrapText="1"/>
    </xf>
    <xf numFmtId="4" fontId="3" fillId="4" borderId="6" xfId="1" applyNumberFormat="1" applyFont="1" applyFill="1" applyBorder="1" applyAlignment="1" applyProtection="1">
      <alignment horizontal="right" vertical="top"/>
      <protection hidden="1"/>
    </xf>
    <xf numFmtId="4" fontId="3" fillId="4" borderId="3" xfId="1" applyNumberFormat="1" applyFont="1" applyFill="1" applyBorder="1" applyAlignment="1" applyProtection="1">
      <alignment horizontal="right" vertical="top"/>
      <protection hidden="1"/>
    </xf>
    <xf numFmtId="4" fontId="3" fillId="4" borderId="1" xfId="1" applyNumberFormat="1" applyFont="1" applyFill="1" applyBorder="1" applyAlignment="1" applyProtection="1">
      <alignment horizontal="right" vertical="top"/>
      <protection hidden="1"/>
    </xf>
    <xf numFmtId="4" fontId="1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horizontal="right" vertical="top" wrapText="1"/>
    </xf>
    <xf numFmtId="4" fontId="7" fillId="4" borderId="7" xfId="1" applyNumberFormat="1" applyFont="1" applyFill="1" applyBorder="1" applyAlignment="1" applyProtection="1">
      <alignment horizontal="right" vertical="top"/>
      <protection hidden="1"/>
    </xf>
    <xf numFmtId="4" fontId="9" fillId="4" borderId="1" xfId="0" applyNumberFormat="1" applyFont="1" applyFill="1" applyBorder="1" applyAlignment="1">
      <alignment horizontal="right" vertical="top" wrapText="1"/>
    </xf>
    <xf numFmtId="0" fontId="7" fillId="0" borderId="0" xfId="1" applyFont="1" applyFill="1" applyBorder="1"/>
    <xf numFmtId="164" fontId="3" fillId="0" borderId="1" xfId="1" applyNumberFormat="1" applyFont="1" applyBorder="1" applyAlignment="1" applyProtection="1">
      <alignment horizontal="center" vertical="top"/>
      <protection hidden="1"/>
    </xf>
    <xf numFmtId="49" fontId="3" fillId="0" borderId="1" xfId="1" applyNumberFormat="1" applyFont="1" applyBorder="1" applyAlignment="1" applyProtection="1">
      <alignment horizontal="justify" vertical="top" wrapText="1"/>
      <protection hidden="1"/>
    </xf>
    <xf numFmtId="4" fontId="12" fillId="4" borderId="1" xfId="0" applyNumberFormat="1" applyFont="1" applyFill="1" applyBorder="1" applyAlignment="1">
      <alignment horizontal="right" vertical="top" wrapText="1"/>
    </xf>
    <xf numFmtId="0" fontId="12" fillId="4" borderId="1" xfId="0" applyFont="1" applyFill="1" applyBorder="1" applyAlignment="1">
      <alignment horizontal="right" vertical="top" wrapText="1"/>
    </xf>
    <xf numFmtId="0" fontId="10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2" applyFont="1" applyFill="1" applyBorder="1" applyAlignment="1">
      <alignment horizontal="center" vertical="center"/>
    </xf>
    <xf numFmtId="0" fontId="3" fillId="4" borderId="1" xfId="1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center"/>
    </xf>
    <xf numFmtId="0" fontId="6" fillId="3" borderId="0" xfId="2" applyFont="1" applyFill="1" applyAlignment="1">
      <alignment horizontal="left" wrapText="1"/>
    </xf>
  </cellXfs>
  <cellStyles count="3">
    <cellStyle name="Обычный" xfId="0" builtinId="0"/>
    <cellStyle name="Обычный 2" xfId="2" xr:uid="{00000000-0005-0000-0000-000001000000}"/>
    <cellStyle name="Обычный_tmp" xfId="1" xr:uid="{00000000-0005-0000-0000-000002000000}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L53"/>
  <sheetViews>
    <sheetView tabSelected="1" zoomScale="90" zoomScaleNormal="90" zoomScaleSheetLayoutView="100" workbookViewId="0">
      <pane xSplit="3" topLeftCell="D1" activePane="topRight" state="frozen"/>
      <selection activeCell="A15" sqref="A15"/>
      <selection pane="topRight" activeCell="H8" sqref="H8"/>
    </sheetView>
  </sheetViews>
  <sheetFormatPr defaultColWidth="9.140625" defaultRowHeight="15" x14ac:dyDescent="0.25"/>
  <cols>
    <col min="1" max="1" width="5.42578125" style="1" customWidth="1"/>
    <col min="2" max="2" width="5.140625" style="1" customWidth="1"/>
    <col min="3" max="3" width="47.5703125" style="1" customWidth="1"/>
    <col min="4" max="4" width="22" style="9" customWidth="1"/>
    <col min="5" max="5" width="12.7109375" style="9" customWidth="1"/>
    <col min="6" max="6" width="14.28515625" style="9" customWidth="1"/>
    <col min="7" max="7" width="12.7109375" style="9" customWidth="1"/>
    <col min="8" max="8" width="14.28515625" style="9" customWidth="1"/>
    <col min="9" max="9" width="12.7109375" style="9" hidden="1" customWidth="1"/>
    <col min="10" max="10" width="14.28515625" style="9" hidden="1" customWidth="1"/>
    <col min="11" max="11" width="12.7109375" style="9" hidden="1" customWidth="1"/>
    <col min="12" max="12" width="14.28515625" style="9" hidden="1" customWidth="1"/>
    <col min="13" max="13" width="11.85546875" style="22" hidden="1" customWidth="1"/>
    <col min="14" max="14" width="14.28515625" style="9" hidden="1" customWidth="1"/>
    <col min="15" max="15" width="12.7109375" style="33" customWidth="1"/>
    <col min="16" max="16" width="14.28515625" style="1" customWidth="1"/>
    <col min="17" max="17" width="12.7109375" style="1" customWidth="1"/>
    <col min="18" max="18" width="14.28515625" style="1" customWidth="1"/>
    <col min="19" max="19" width="12.7109375" style="1" customWidth="1"/>
    <col min="20" max="20" width="14.28515625" style="1" customWidth="1"/>
    <col min="21" max="21" width="12.7109375" style="33" customWidth="1"/>
    <col min="22" max="22" width="14.28515625" style="1" customWidth="1"/>
    <col min="23" max="23" width="22.85546875" style="1" customWidth="1"/>
    <col min="24" max="24" width="18.5703125" style="1" customWidth="1"/>
    <col min="25" max="16384" width="9.140625" style="1"/>
  </cols>
  <sheetData>
    <row r="1" spans="1:28" s="12" customFormat="1" x14ac:dyDescent="0.25"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33"/>
      <c r="U1" s="33"/>
    </row>
    <row r="2" spans="1:28" s="12" customFormat="1" ht="18.75" customHeight="1" x14ac:dyDescent="0.3">
      <c r="C2" s="60" t="s">
        <v>58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33"/>
    </row>
    <row r="3" spans="1:28" s="12" customFormat="1" x14ac:dyDescent="0.25">
      <c r="C3" s="13"/>
      <c r="D3" s="14"/>
      <c r="E3" s="14"/>
      <c r="F3" s="14"/>
      <c r="G3" s="14"/>
      <c r="H3" s="14"/>
      <c r="I3" s="14"/>
      <c r="J3" s="14"/>
      <c r="K3" s="14"/>
      <c r="L3" s="14"/>
      <c r="M3" s="16"/>
      <c r="O3" s="33"/>
      <c r="U3" s="33"/>
      <c r="X3" s="27" t="s">
        <v>44</v>
      </c>
    </row>
    <row r="4" spans="1:28" ht="32.25" customHeight="1" x14ac:dyDescent="0.25">
      <c r="A4" s="54" t="s">
        <v>2</v>
      </c>
      <c r="B4" s="54" t="s">
        <v>3</v>
      </c>
      <c r="C4" s="55" t="s">
        <v>0</v>
      </c>
      <c r="D4" s="56" t="s">
        <v>46</v>
      </c>
      <c r="E4" s="58" t="s">
        <v>53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3" t="s">
        <v>47</v>
      </c>
      <c r="X4" s="53" t="s">
        <v>48</v>
      </c>
    </row>
    <row r="5" spans="1:28" ht="31.5" customHeight="1" x14ac:dyDescent="0.25">
      <c r="A5" s="54"/>
      <c r="B5" s="54"/>
      <c r="C5" s="55"/>
      <c r="D5" s="56"/>
      <c r="E5" s="55" t="s">
        <v>51</v>
      </c>
      <c r="F5" s="55"/>
      <c r="G5" s="55" t="s">
        <v>52</v>
      </c>
      <c r="H5" s="55"/>
      <c r="I5" s="55"/>
      <c r="J5" s="55"/>
      <c r="K5" s="55"/>
      <c r="L5" s="55"/>
      <c r="M5" s="55"/>
      <c r="N5" s="55"/>
      <c r="O5" s="55" t="s">
        <v>54</v>
      </c>
      <c r="P5" s="55"/>
      <c r="Q5" s="55" t="s">
        <v>55</v>
      </c>
      <c r="R5" s="55"/>
      <c r="S5" s="55" t="s">
        <v>56</v>
      </c>
      <c r="T5" s="55"/>
      <c r="U5" s="55" t="s">
        <v>57</v>
      </c>
      <c r="V5" s="55"/>
      <c r="W5" s="53"/>
      <c r="X5" s="53"/>
    </row>
    <row r="6" spans="1:28" ht="147" customHeight="1" x14ac:dyDescent="0.25">
      <c r="A6" s="54"/>
      <c r="B6" s="54"/>
      <c r="C6" s="55"/>
      <c r="D6" s="57"/>
      <c r="E6" s="18" t="s">
        <v>1</v>
      </c>
      <c r="F6" s="39" t="s">
        <v>45</v>
      </c>
      <c r="G6" s="18" t="s">
        <v>1</v>
      </c>
      <c r="H6" s="39" t="s">
        <v>45</v>
      </c>
      <c r="I6" s="18" t="s">
        <v>1</v>
      </c>
      <c r="J6" s="39" t="s">
        <v>45</v>
      </c>
      <c r="K6" s="18" t="s">
        <v>1</v>
      </c>
      <c r="L6" s="39" t="s">
        <v>45</v>
      </c>
      <c r="M6" s="18" t="s">
        <v>1</v>
      </c>
      <c r="N6" s="18" t="s">
        <v>45</v>
      </c>
      <c r="O6" s="18" t="s">
        <v>1</v>
      </c>
      <c r="P6" s="39" t="s">
        <v>45</v>
      </c>
      <c r="Q6" s="18" t="s">
        <v>1</v>
      </c>
      <c r="R6" s="39" t="s">
        <v>45</v>
      </c>
      <c r="S6" s="18" t="s">
        <v>1</v>
      </c>
      <c r="T6" s="39" t="s">
        <v>45</v>
      </c>
      <c r="U6" s="18" t="s">
        <v>1</v>
      </c>
      <c r="V6" s="39" t="s">
        <v>45</v>
      </c>
      <c r="W6" s="53"/>
      <c r="X6" s="53"/>
    </row>
    <row r="7" spans="1:28" s="2" customFormat="1" ht="15.75" x14ac:dyDescent="0.2">
      <c r="A7" s="19">
        <v>1</v>
      </c>
      <c r="B7" s="19" t="s">
        <v>4</v>
      </c>
      <c r="C7" s="23" t="s">
        <v>5</v>
      </c>
      <c r="D7" s="35">
        <f>D8+D9+D10+D11+D12+D13+D14</f>
        <v>266032.95999999996</v>
      </c>
      <c r="E7" s="38">
        <f>F7-D7</f>
        <v>-1944.3299999999581</v>
      </c>
      <c r="F7" s="50">
        <v>264088.63</v>
      </c>
      <c r="G7" s="38">
        <f>H7-F7</f>
        <v>10637.089999999967</v>
      </c>
      <c r="H7" s="35">
        <v>274725.71999999997</v>
      </c>
      <c r="I7" s="38"/>
      <c r="J7" s="35"/>
      <c r="K7" s="38"/>
      <c r="L7" s="35"/>
      <c r="M7" s="25"/>
      <c r="N7" s="35"/>
      <c r="O7" s="38">
        <f>P7-N7</f>
        <v>282421.11</v>
      </c>
      <c r="P7" s="50">
        <v>282421.11</v>
      </c>
      <c r="Q7" s="38">
        <f>R7-P7</f>
        <v>22850.049999999988</v>
      </c>
      <c r="R7" s="50">
        <v>305271.15999999997</v>
      </c>
      <c r="S7" s="38">
        <f>T7-R7</f>
        <v>-7311.6299999999464</v>
      </c>
      <c r="T7" s="50">
        <v>297959.53000000003</v>
      </c>
      <c r="U7" s="38"/>
      <c r="V7" s="50">
        <v>291993.73</v>
      </c>
      <c r="W7" s="50">
        <v>291993.73</v>
      </c>
      <c r="X7" s="21">
        <f>W7-D7</f>
        <v>25960.770000000019</v>
      </c>
    </row>
    <row r="8" spans="1:28" ht="45" x14ac:dyDescent="0.25">
      <c r="A8" s="3">
        <v>1</v>
      </c>
      <c r="B8" s="3">
        <v>2</v>
      </c>
      <c r="C8" s="24" t="s">
        <v>6</v>
      </c>
      <c r="D8" s="29">
        <v>1982.01</v>
      </c>
      <c r="E8" s="40">
        <f>F8-D8</f>
        <v>0</v>
      </c>
      <c r="F8" s="43">
        <v>1982.01</v>
      </c>
      <c r="G8" s="40">
        <f>H8-F8</f>
        <v>0</v>
      </c>
      <c r="H8" s="29">
        <v>1982.01</v>
      </c>
      <c r="I8" s="40"/>
      <c r="J8" s="29"/>
      <c r="K8" s="40"/>
      <c r="L8" s="29"/>
      <c r="M8" s="41"/>
      <c r="N8" s="29"/>
      <c r="O8" s="40">
        <f>P8-N8</f>
        <v>2100.59</v>
      </c>
      <c r="P8" s="43">
        <v>2100.59</v>
      </c>
      <c r="Q8" s="40">
        <f>R8-P8</f>
        <v>20.589999999999691</v>
      </c>
      <c r="R8" s="43">
        <v>2121.1799999999998</v>
      </c>
      <c r="S8" s="40">
        <f>T8-R8</f>
        <v>2.0100000000002183</v>
      </c>
      <c r="T8" s="43">
        <v>2123.19</v>
      </c>
      <c r="U8" s="40"/>
      <c r="V8" s="43">
        <v>2164.85</v>
      </c>
      <c r="W8" s="43">
        <v>2164.85</v>
      </c>
      <c r="X8" s="42">
        <f t="shared" ref="X8:X47" si="0">W8-D8</f>
        <v>182.83999999999992</v>
      </c>
      <c r="Y8" s="17"/>
      <c r="Z8" s="17"/>
      <c r="AA8" s="17"/>
      <c r="AB8" s="17"/>
    </row>
    <row r="9" spans="1:28" ht="60" x14ac:dyDescent="0.25">
      <c r="A9" s="3">
        <v>1</v>
      </c>
      <c r="B9" s="3">
        <v>3</v>
      </c>
      <c r="C9" s="24" t="s">
        <v>7</v>
      </c>
      <c r="D9" s="29">
        <v>4930.6099999999997</v>
      </c>
      <c r="E9" s="40">
        <f t="shared" ref="E9:E47" si="1">F9-D9</f>
        <v>0</v>
      </c>
      <c r="F9" s="43">
        <v>4930.6099999999997</v>
      </c>
      <c r="G9" s="40">
        <f t="shared" ref="G9:G47" si="2">H9-F9</f>
        <v>0</v>
      </c>
      <c r="H9" s="29">
        <v>4930.6099999999997</v>
      </c>
      <c r="I9" s="40"/>
      <c r="J9" s="29"/>
      <c r="K9" s="40"/>
      <c r="L9" s="29"/>
      <c r="M9" s="41"/>
      <c r="N9" s="29"/>
      <c r="O9" s="40">
        <f t="shared" ref="O9:O47" si="3">P9-N9</f>
        <v>4946.93</v>
      </c>
      <c r="P9" s="43">
        <v>4946.93</v>
      </c>
      <c r="Q9" s="40">
        <f t="shared" ref="Q9:Q47" si="4">R9-P9</f>
        <v>50.829999999999927</v>
      </c>
      <c r="R9" s="43">
        <v>4997.76</v>
      </c>
      <c r="S9" s="40">
        <f t="shared" ref="S9:S47" si="5">T9-R9</f>
        <v>22.819999999999709</v>
      </c>
      <c r="T9" s="43">
        <v>5020.58</v>
      </c>
      <c r="U9" s="40"/>
      <c r="V9" s="43">
        <v>5022.28</v>
      </c>
      <c r="W9" s="43">
        <v>5022.28</v>
      </c>
      <c r="X9" s="42">
        <f t="shared" si="0"/>
        <v>91.670000000000073</v>
      </c>
      <c r="Y9" s="17"/>
      <c r="Z9" s="17"/>
      <c r="AA9" s="17"/>
      <c r="AB9" s="17"/>
    </row>
    <row r="10" spans="1:28" ht="60" x14ac:dyDescent="0.25">
      <c r="A10" s="3">
        <v>1</v>
      </c>
      <c r="B10" s="3">
        <v>4</v>
      </c>
      <c r="C10" s="24" t="s">
        <v>8</v>
      </c>
      <c r="D10" s="29">
        <v>105911.4</v>
      </c>
      <c r="E10" s="40">
        <f t="shared" si="1"/>
        <v>1.0000000009313226E-2</v>
      </c>
      <c r="F10" s="43">
        <v>105911.41</v>
      </c>
      <c r="G10" s="40">
        <f t="shared" si="2"/>
        <v>-1.0000000009313226E-2</v>
      </c>
      <c r="H10" s="29">
        <v>105911.4</v>
      </c>
      <c r="I10" s="40"/>
      <c r="J10" s="29"/>
      <c r="K10" s="40"/>
      <c r="L10" s="29"/>
      <c r="M10" s="41"/>
      <c r="N10" s="29"/>
      <c r="O10" s="40">
        <f t="shared" si="3"/>
        <v>106660.46</v>
      </c>
      <c r="P10" s="43">
        <v>106660.46</v>
      </c>
      <c r="Q10" s="40">
        <f t="shared" si="4"/>
        <v>881.81999999999243</v>
      </c>
      <c r="R10" s="43">
        <v>107542.28</v>
      </c>
      <c r="S10" s="40">
        <f t="shared" si="5"/>
        <v>2008.6600000000035</v>
      </c>
      <c r="T10" s="43">
        <v>109550.94</v>
      </c>
      <c r="U10" s="40"/>
      <c r="V10" s="43">
        <v>113164.24</v>
      </c>
      <c r="W10" s="43">
        <v>113164.24</v>
      </c>
      <c r="X10" s="42">
        <f t="shared" si="0"/>
        <v>7252.8400000000111</v>
      </c>
      <c r="Y10" s="17"/>
      <c r="Z10" s="17"/>
      <c r="AA10" s="17"/>
      <c r="AB10" s="17"/>
    </row>
    <row r="11" spans="1:28" ht="15.75" x14ac:dyDescent="0.25">
      <c r="A11" s="3">
        <v>1</v>
      </c>
      <c r="B11" s="3">
        <v>5</v>
      </c>
      <c r="C11" s="24" t="s">
        <v>9</v>
      </c>
      <c r="D11" s="30">
        <v>4.22</v>
      </c>
      <c r="E11" s="40">
        <f t="shared" si="1"/>
        <v>0</v>
      </c>
      <c r="F11" s="44">
        <v>4.22</v>
      </c>
      <c r="G11" s="40">
        <f t="shared" si="2"/>
        <v>0</v>
      </c>
      <c r="H11" s="30">
        <v>4.22</v>
      </c>
      <c r="I11" s="40"/>
      <c r="J11" s="30"/>
      <c r="K11" s="40"/>
      <c r="L11" s="30"/>
      <c r="M11" s="41"/>
      <c r="N11" s="30"/>
      <c r="O11" s="40">
        <f t="shared" si="3"/>
        <v>4.22</v>
      </c>
      <c r="P11" s="43">
        <v>4.22</v>
      </c>
      <c r="Q11" s="40">
        <f t="shared" si="4"/>
        <v>0</v>
      </c>
      <c r="R11" s="43">
        <v>4.22</v>
      </c>
      <c r="S11" s="40">
        <f t="shared" si="5"/>
        <v>0</v>
      </c>
      <c r="T11" s="43">
        <v>4.22</v>
      </c>
      <c r="U11" s="40"/>
      <c r="V11" s="43">
        <v>4.22</v>
      </c>
      <c r="W11" s="43">
        <v>4.22</v>
      </c>
      <c r="X11" s="42">
        <f t="shared" si="0"/>
        <v>0</v>
      </c>
      <c r="Y11" s="17"/>
      <c r="Z11" s="17"/>
      <c r="AA11" s="17"/>
      <c r="AB11" s="17"/>
    </row>
    <row r="12" spans="1:28" ht="45" x14ac:dyDescent="0.25">
      <c r="A12" s="3">
        <v>1</v>
      </c>
      <c r="B12" s="3">
        <v>6</v>
      </c>
      <c r="C12" s="24" t="s">
        <v>10</v>
      </c>
      <c r="D12" s="29">
        <v>21058.61</v>
      </c>
      <c r="E12" s="40">
        <f t="shared" si="1"/>
        <v>0</v>
      </c>
      <c r="F12" s="43">
        <v>21058.61</v>
      </c>
      <c r="G12" s="40">
        <f t="shared" si="2"/>
        <v>0</v>
      </c>
      <c r="H12" s="29">
        <v>21058.61</v>
      </c>
      <c r="I12" s="40"/>
      <c r="J12" s="29"/>
      <c r="K12" s="40"/>
      <c r="L12" s="29"/>
      <c r="M12" s="41"/>
      <c r="N12" s="29"/>
      <c r="O12" s="40">
        <f t="shared" si="3"/>
        <v>21611.01</v>
      </c>
      <c r="P12" s="43">
        <v>21611.01</v>
      </c>
      <c r="Q12" s="40">
        <f t="shared" si="4"/>
        <v>333.30000000000291</v>
      </c>
      <c r="R12" s="43">
        <v>21944.31</v>
      </c>
      <c r="S12" s="40">
        <f t="shared" si="5"/>
        <v>30</v>
      </c>
      <c r="T12" s="43">
        <v>21974.31</v>
      </c>
      <c r="U12" s="40"/>
      <c r="V12" s="43">
        <v>23424.15</v>
      </c>
      <c r="W12" s="43">
        <v>23424.15</v>
      </c>
      <c r="X12" s="42">
        <f t="shared" si="0"/>
        <v>2365.5400000000009</v>
      </c>
      <c r="Y12" s="17"/>
      <c r="Z12" s="17"/>
      <c r="AA12" s="17"/>
      <c r="AB12" s="17"/>
    </row>
    <row r="13" spans="1:28" ht="15.75" x14ac:dyDescent="0.25">
      <c r="A13" s="3">
        <v>1</v>
      </c>
      <c r="B13" s="3">
        <v>11</v>
      </c>
      <c r="C13" s="24" t="s">
        <v>11</v>
      </c>
      <c r="D13" s="29">
        <v>500</v>
      </c>
      <c r="E13" s="40">
        <f t="shared" si="1"/>
        <v>0</v>
      </c>
      <c r="F13" s="29">
        <v>500</v>
      </c>
      <c r="G13" s="40">
        <f t="shared" si="2"/>
        <v>0</v>
      </c>
      <c r="H13" s="30">
        <v>500</v>
      </c>
      <c r="I13" s="40"/>
      <c r="J13" s="30"/>
      <c r="K13" s="40"/>
      <c r="L13" s="30"/>
      <c r="M13" s="41"/>
      <c r="N13" s="30"/>
      <c r="O13" s="40">
        <f t="shared" si="3"/>
        <v>500</v>
      </c>
      <c r="P13" s="43">
        <v>500</v>
      </c>
      <c r="Q13" s="40">
        <f t="shared" si="4"/>
        <v>0</v>
      </c>
      <c r="R13" s="43">
        <v>500</v>
      </c>
      <c r="S13" s="40">
        <f t="shared" si="5"/>
        <v>0</v>
      </c>
      <c r="T13" s="43">
        <v>500</v>
      </c>
      <c r="U13" s="40"/>
      <c r="V13" s="43">
        <v>500</v>
      </c>
      <c r="W13" s="43">
        <v>500</v>
      </c>
      <c r="X13" s="42">
        <f t="shared" si="0"/>
        <v>0</v>
      </c>
      <c r="Y13" s="17"/>
      <c r="Z13" s="17"/>
      <c r="AA13" s="17"/>
      <c r="AB13" s="17"/>
    </row>
    <row r="14" spans="1:28" ht="15.75" x14ac:dyDescent="0.25">
      <c r="A14" s="3">
        <v>1</v>
      </c>
      <c r="B14" s="3">
        <v>13</v>
      </c>
      <c r="C14" s="24" t="s">
        <v>12</v>
      </c>
      <c r="D14" s="29">
        <v>131646.10999999999</v>
      </c>
      <c r="E14" s="40">
        <f t="shared" si="1"/>
        <v>-1944.339999999982</v>
      </c>
      <c r="F14" s="43">
        <v>129701.77</v>
      </c>
      <c r="G14" s="40">
        <f t="shared" si="2"/>
        <v>10637.099999999991</v>
      </c>
      <c r="H14" s="29">
        <v>140338.87</v>
      </c>
      <c r="I14" s="40"/>
      <c r="J14" s="29"/>
      <c r="K14" s="40"/>
      <c r="L14" s="29"/>
      <c r="M14" s="41"/>
      <c r="N14" s="29"/>
      <c r="O14" s="40">
        <f t="shared" si="3"/>
        <v>146597.9</v>
      </c>
      <c r="P14" s="43">
        <v>146597.9</v>
      </c>
      <c r="Q14" s="40">
        <f t="shared" si="4"/>
        <v>21563.510000000009</v>
      </c>
      <c r="R14" s="43">
        <v>168161.41</v>
      </c>
      <c r="S14" s="40">
        <f t="shared" si="5"/>
        <v>-9375.1199999999953</v>
      </c>
      <c r="T14" s="43">
        <v>158786.29</v>
      </c>
      <c r="U14" s="40"/>
      <c r="V14" s="43">
        <v>147713.99</v>
      </c>
      <c r="W14" s="43">
        <v>147713.99</v>
      </c>
      <c r="X14" s="42">
        <f t="shared" si="0"/>
        <v>16067.880000000005</v>
      </c>
      <c r="Y14" s="17"/>
      <c r="Z14" s="17"/>
      <c r="AA14" s="17"/>
      <c r="AB14" s="17"/>
    </row>
    <row r="15" spans="1:28" s="2" customFormat="1" ht="15.75" hidden="1" x14ac:dyDescent="0.2">
      <c r="A15" s="19">
        <v>2</v>
      </c>
      <c r="B15" s="19" t="s">
        <v>4</v>
      </c>
      <c r="C15" s="20" t="s">
        <v>13</v>
      </c>
      <c r="D15" s="26">
        <f>D16</f>
        <v>0</v>
      </c>
      <c r="E15" s="38">
        <f t="shared" si="1"/>
        <v>0</v>
      </c>
      <c r="F15" s="26">
        <v>0</v>
      </c>
      <c r="G15" s="38">
        <f t="shared" si="2"/>
        <v>0</v>
      </c>
      <c r="H15" s="26">
        <v>0</v>
      </c>
      <c r="I15" s="40"/>
      <c r="J15" s="26"/>
      <c r="K15" s="38"/>
      <c r="L15" s="26"/>
      <c r="M15" s="25"/>
      <c r="N15" s="26"/>
      <c r="O15" s="38">
        <f t="shared" si="3"/>
        <v>0</v>
      </c>
      <c r="P15" s="50">
        <v>0</v>
      </c>
      <c r="Q15" s="38">
        <f t="shared" si="4"/>
        <v>0</v>
      </c>
      <c r="R15" s="50">
        <v>0</v>
      </c>
      <c r="S15" s="38">
        <f t="shared" si="5"/>
        <v>0</v>
      </c>
      <c r="T15" s="50">
        <v>0</v>
      </c>
      <c r="U15" s="38"/>
      <c r="V15" s="50">
        <v>0</v>
      </c>
      <c r="W15" s="50">
        <v>0</v>
      </c>
      <c r="X15" s="21">
        <f t="shared" si="0"/>
        <v>0</v>
      </c>
      <c r="Y15" s="17"/>
      <c r="Z15" s="17"/>
      <c r="AA15" s="17"/>
      <c r="AB15" s="17"/>
    </row>
    <row r="16" spans="1:28" ht="15.75" hidden="1" x14ac:dyDescent="0.25">
      <c r="A16" s="3">
        <v>2</v>
      </c>
      <c r="B16" s="3">
        <v>3</v>
      </c>
      <c r="C16" s="4" t="s">
        <v>14</v>
      </c>
      <c r="D16" s="28">
        <v>0</v>
      </c>
      <c r="E16" s="40">
        <f t="shared" si="1"/>
        <v>0</v>
      </c>
      <c r="F16" s="28">
        <v>0</v>
      </c>
      <c r="G16" s="40">
        <f t="shared" si="2"/>
        <v>0</v>
      </c>
      <c r="H16" s="28">
        <v>0</v>
      </c>
      <c r="I16" s="40"/>
      <c r="J16" s="28"/>
      <c r="K16" s="40"/>
      <c r="L16" s="28"/>
      <c r="M16" s="41"/>
      <c r="N16" s="28"/>
      <c r="O16" s="40">
        <f t="shared" si="3"/>
        <v>0</v>
      </c>
      <c r="P16" s="43">
        <v>0</v>
      </c>
      <c r="Q16" s="40">
        <f t="shared" si="4"/>
        <v>0</v>
      </c>
      <c r="R16" s="43">
        <v>0</v>
      </c>
      <c r="S16" s="40">
        <f t="shared" si="5"/>
        <v>0</v>
      </c>
      <c r="T16" s="43">
        <v>0</v>
      </c>
      <c r="U16" s="40"/>
      <c r="V16" s="43">
        <v>0</v>
      </c>
      <c r="W16" s="43">
        <v>0</v>
      </c>
      <c r="X16" s="42">
        <f t="shared" si="0"/>
        <v>0</v>
      </c>
      <c r="Y16" s="17"/>
      <c r="Z16" s="17"/>
      <c r="AA16" s="17"/>
      <c r="AB16" s="17"/>
    </row>
    <row r="17" spans="1:1650" s="5" customFormat="1" ht="28.5" x14ac:dyDescent="0.2">
      <c r="A17" s="19">
        <v>3</v>
      </c>
      <c r="B17" s="19" t="s">
        <v>4</v>
      </c>
      <c r="C17" s="23" t="s">
        <v>15</v>
      </c>
      <c r="D17" s="35">
        <f>D18</f>
        <v>10165.48</v>
      </c>
      <c r="E17" s="38">
        <f t="shared" si="1"/>
        <v>1.0000000000218279E-2</v>
      </c>
      <c r="F17" s="50">
        <v>10165.49</v>
      </c>
      <c r="G17" s="38">
        <f t="shared" si="2"/>
        <v>0</v>
      </c>
      <c r="H17" s="35">
        <v>10165.49</v>
      </c>
      <c r="I17" s="38"/>
      <c r="J17" s="35"/>
      <c r="K17" s="38"/>
      <c r="L17" s="35"/>
      <c r="M17" s="25"/>
      <c r="N17" s="35"/>
      <c r="O17" s="38">
        <f t="shared" si="3"/>
        <v>10197.629999999999</v>
      </c>
      <c r="P17" s="50">
        <v>10197.629999999999</v>
      </c>
      <c r="Q17" s="38">
        <f t="shared" si="4"/>
        <v>94.600000000000364</v>
      </c>
      <c r="R17" s="50">
        <v>10292.23</v>
      </c>
      <c r="S17" s="38">
        <f t="shared" si="5"/>
        <v>0</v>
      </c>
      <c r="T17" s="43">
        <v>10292.23</v>
      </c>
      <c r="U17" s="38"/>
      <c r="V17" s="50">
        <v>10642.47</v>
      </c>
      <c r="W17" s="50">
        <v>10642.47</v>
      </c>
      <c r="X17" s="21">
        <f t="shared" si="0"/>
        <v>476.98999999999978</v>
      </c>
      <c r="Y17" s="17"/>
      <c r="Z17" s="17"/>
      <c r="AA17" s="17"/>
      <c r="AB17" s="1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  <c r="IW17" s="47"/>
      <c r="IX17" s="47"/>
      <c r="IY17" s="47"/>
      <c r="IZ17" s="47"/>
      <c r="JA17" s="47"/>
      <c r="JB17" s="47"/>
      <c r="JC17" s="47"/>
      <c r="JD17" s="47"/>
      <c r="JE17" s="47"/>
      <c r="JF17" s="47"/>
      <c r="JG17" s="47"/>
      <c r="JH17" s="47"/>
      <c r="JI17" s="47"/>
      <c r="JJ17" s="47"/>
      <c r="JK17" s="47"/>
      <c r="JL17" s="47"/>
      <c r="JM17" s="47"/>
      <c r="JN17" s="47"/>
      <c r="JO17" s="47"/>
      <c r="JP17" s="47"/>
      <c r="JQ17" s="47"/>
      <c r="JR17" s="47"/>
      <c r="JS17" s="47"/>
      <c r="JT17" s="47"/>
      <c r="JU17" s="47"/>
      <c r="JV17" s="47"/>
      <c r="JW17" s="47"/>
      <c r="JX17" s="47"/>
      <c r="JY17" s="47"/>
      <c r="JZ17" s="47"/>
      <c r="KA17" s="47"/>
      <c r="KB17" s="47"/>
      <c r="KC17" s="47"/>
      <c r="KD17" s="47"/>
      <c r="KE17" s="47"/>
      <c r="KF17" s="47"/>
      <c r="KG17" s="47"/>
      <c r="KH17" s="47"/>
      <c r="KI17" s="47"/>
      <c r="KJ17" s="47"/>
      <c r="KK17" s="47"/>
      <c r="KL17" s="47"/>
      <c r="KM17" s="47"/>
      <c r="KN17" s="47"/>
      <c r="KO17" s="47"/>
      <c r="KP17" s="47"/>
      <c r="KQ17" s="47"/>
      <c r="KR17" s="47"/>
      <c r="KS17" s="47"/>
      <c r="KT17" s="47"/>
      <c r="KU17" s="47"/>
      <c r="KV17" s="47"/>
      <c r="KW17" s="47"/>
      <c r="KX17" s="47"/>
      <c r="KY17" s="47"/>
      <c r="KZ17" s="47"/>
      <c r="LA17" s="47"/>
      <c r="LB17" s="47"/>
      <c r="LC17" s="47"/>
      <c r="LD17" s="47"/>
      <c r="LE17" s="47"/>
      <c r="LF17" s="47"/>
      <c r="LG17" s="47"/>
      <c r="LH17" s="47"/>
      <c r="LI17" s="47"/>
      <c r="LJ17" s="47"/>
      <c r="LK17" s="47"/>
      <c r="LL17" s="47"/>
      <c r="LM17" s="47"/>
      <c r="LN17" s="47"/>
      <c r="LO17" s="47"/>
      <c r="LP17" s="47"/>
      <c r="LQ17" s="47"/>
      <c r="LR17" s="47"/>
      <c r="LS17" s="47"/>
      <c r="LT17" s="47"/>
      <c r="LU17" s="47"/>
      <c r="LV17" s="47"/>
      <c r="LW17" s="47"/>
      <c r="LX17" s="47"/>
      <c r="LY17" s="47"/>
      <c r="LZ17" s="47"/>
      <c r="MA17" s="47"/>
      <c r="MB17" s="47"/>
      <c r="MC17" s="47"/>
      <c r="MD17" s="47"/>
      <c r="ME17" s="47"/>
      <c r="MF17" s="47"/>
      <c r="MG17" s="47"/>
      <c r="MH17" s="47"/>
      <c r="MI17" s="47"/>
      <c r="MJ17" s="47"/>
      <c r="MK17" s="47"/>
      <c r="ML17" s="47"/>
      <c r="MM17" s="47"/>
      <c r="MN17" s="47"/>
      <c r="MO17" s="47"/>
      <c r="MP17" s="47"/>
      <c r="MQ17" s="47"/>
      <c r="MR17" s="47"/>
      <c r="MS17" s="47"/>
      <c r="MT17" s="47"/>
      <c r="MU17" s="47"/>
      <c r="MV17" s="47"/>
      <c r="MW17" s="47"/>
      <c r="MX17" s="47"/>
      <c r="MY17" s="47"/>
      <c r="MZ17" s="47"/>
      <c r="NA17" s="47"/>
      <c r="NB17" s="47"/>
      <c r="NC17" s="47"/>
      <c r="ND17" s="47"/>
      <c r="NE17" s="47"/>
      <c r="NF17" s="47"/>
      <c r="NG17" s="47"/>
      <c r="NH17" s="47"/>
      <c r="NI17" s="47"/>
      <c r="NJ17" s="47"/>
      <c r="NK17" s="47"/>
      <c r="NL17" s="47"/>
      <c r="NM17" s="47"/>
      <c r="NN17" s="47"/>
      <c r="NO17" s="47"/>
      <c r="NP17" s="47"/>
      <c r="NQ17" s="47"/>
      <c r="NR17" s="47"/>
      <c r="NS17" s="47"/>
      <c r="NT17" s="47"/>
      <c r="NU17" s="47"/>
      <c r="NV17" s="47"/>
      <c r="NW17" s="47"/>
      <c r="NX17" s="47"/>
      <c r="NY17" s="47"/>
      <c r="NZ17" s="47"/>
      <c r="OA17" s="47"/>
      <c r="OB17" s="47"/>
      <c r="OC17" s="47"/>
      <c r="OD17" s="47"/>
      <c r="OE17" s="47"/>
      <c r="OF17" s="47"/>
      <c r="OG17" s="47"/>
      <c r="OH17" s="47"/>
      <c r="OI17" s="47"/>
      <c r="OJ17" s="47"/>
      <c r="OK17" s="47"/>
      <c r="OL17" s="47"/>
      <c r="OM17" s="47"/>
      <c r="ON17" s="47"/>
      <c r="OO17" s="47"/>
      <c r="OP17" s="47"/>
      <c r="OQ17" s="47"/>
      <c r="OR17" s="47"/>
      <c r="OS17" s="47"/>
      <c r="OT17" s="47"/>
      <c r="OU17" s="47"/>
      <c r="OV17" s="47"/>
      <c r="OW17" s="47"/>
      <c r="OX17" s="47"/>
      <c r="OY17" s="47"/>
      <c r="OZ17" s="47"/>
      <c r="PA17" s="47"/>
      <c r="PB17" s="47"/>
      <c r="PC17" s="47"/>
      <c r="PD17" s="47"/>
      <c r="PE17" s="47"/>
      <c r="PF17" s="47"/>
      <c r="PG17" s="47"/>
      <c r="PH17" s="47"/>
      <c r="PI17" s="47"/>
      <c r="PJ17" s="47"/>
      <c r="PK17" s="47"/>
      <c r="PL17" s="47"/>
      <c r="PM17" s="47"/>
      <c r="PN17" s="47"/>
      <c r="PO17" s="47"/>
      <c r="PP17" s="47"/>
      <c r="PQ17" s="47"/>
      <c r="PR17" s="47"/>
      <c r="PS17" s="47"/>
      <c r="PT17" s="47"/>
      <c r="PU17" s="47"/>
      <c r="PV17" s="47"/>
      <c r="PW17" s="47"/>
      <c r="PX17" s="47"/>
      <c r="PY17" s="47"/>
      <c r="PZ17" s="47"/>
      <c r="QA17" s="47"/>
      <c r="QB17" s="47"/>
      <c r="QC17" s="47"/>
      <c r="QD17" s="47"/>
      <c r="QE17" s="47"/>
      <c r="QF17" s="47"/>
      <c r="QG17" s="47"/>
      <c r="QH17" s="47"/>
      <c r="QI17" s="47"/>
      <c r="QJ17" s="47"/>
      <c r="QK17" s="47"/>
      <c r="QL17" s="47"/>
      <c r="QM17" s="47"/>
      <c r="QN17" s="47"/>
      <c r="QO17" s="47"/>
      <c r="QP17" s="47"/>
      <c r="QQ17" s="47"/>
      <c r="QR17" s="47"/>
      <c r="QS17" s="47"/>
      <c r="QT17" s="47"/>
      <c r="QU17" s="47"/>
      <c r="QV17" s="47"/>
      <c r="QW17" s="47"/>
      <c r="QX17" s="47"/>
      <c r="QY17" s="47"/>
      <c r="QZ17" s="47"/>
      <c r="RA17" s="47"/>
      <c r="RB17" s="47"/>
      <c r="RC17" s="47"/>
      <c r="RD17" s="47"/>
      <c r="RE17" s="47"/>
      <c r="RF17" s="47"/>
      <c r="RG17" s="47"/>
      <c r="RH17" s="47"/>
      <c r="RI17" s="47"/>
      <c r="RJ17" s="47"/>
      <c r="RK17" s="47"/>
      <c r="RL17" s="47"/>
      <c r="RM17" s="47"/>
      <c r="RN17" s="47"/>
      <c r="RO17" s="47"/>
      <c r="RP17" s="47"/>
      <c r="RQ17" s="47"/>
      <c r="RR17" s="47"/>
      <c r="RS17" s="47"/>
      <c r="RT17" s="47"/>
      <c r="RU17" s="47"/>
      <c r="RV17" s="47"/>
      <c r="RW17" s="47"/>
      <c r="RX17" s="47"/>
      <c r="RY17" s="47"/>
      <c r="RZ17" s="47"/>
      <c r="SA17" s="47"/>
      <c r="SB17" s="47"/>
      <c r="SC17" s="47"/>
      <c r="SD17" s="47"/>
      <c r="SE17" s="47"/>
      <c r="SF17" s="47"/>
      <c r="SG17" s="47"/>
      <c r="SH17" s="47"/>
      <c r="SI17" s="47"/>
      <c r="SJ17" s="47"/>
      <c r="SK17" s="47"/>
      <c r="SL17" s="47"/>
      <c r="SM17" s="47"/>
      <c r="SN17" s="47"/>
      <c r="SO17" s="47"/>
      <c r="SP17" s="47"/>
      <c r="SQ17" s="47"/>
      <c r="SR17" s="47"/>
      <c r="SS17" s="47"/>
      <c r="ST17" s="47"/>
      <c r="SU17" s="47"/>
      <c r="SV17" s="47"/>
      <c r="SW17" s="47"/>
      <c r="SX17" s="47"/>
      <c r="SY17" s="47"/>
      <c r="SZ17" s="47"/>
      <c r="TA17" s="47"/>
      <c r="TB17" s="47"/>
      <c r="TC17" s="47"/>
      <c r="TD17" s="47"/>
      <c r="TE17" s="47"/>
      <c r="TF17" s="47"/>
      <c r="TG17" s="47"/>
      <c r="TH17" s="47"/>
      <c r="TI17" s="47"/>
      <c r="TJ17" s="47"/>
      <c r="TK17" s="47"/>
      <c r="TL17" s="47"/>
      <c r="TM17" s="47"/>
      <c r="TN17" s="47"/>
      <c r="TO17" s="47"/>
      <c r="TP17" s="47"/>
      <c r="TQ17" s="47"/>
      <c r="TR17" s="47"/>
      <c r="TS17" s="47"/>
      <c r="TT17" s="47"/>
      <c r="TU17" s="47"/>
      <c r="TV17" s="47"/>
      <c r="TW17" s="47"/>
      <c r="TX17" s="47"/>
      <c r="TY17" s="47"/>
      <c r="TZ17" s="47"/>
      <c r="UA17" s="47"/>
      <c r="UB17" s="47"/>
      <c r="UC17" s="47"/>
      <c r="UD17" s="47"/>
      <c r="UE17" s="47"/>
      <c r="UF17" s="47"/>
      <c r="UG17" s="47"/>
      <c r="UH17" s="47"/>
      <c r="UI17" s="47"/>
      <c r="UJ17" s="47"/>
      <c r="UK17" s="47"/>
      <c r="UL17" s="47"/>
      <c r="UM17" s="47"/>
      <c r="UN17" s="47"/>
      <c r="UO17" s="47"/>
      <c r="UP17" s="47"/>
      <c r="UQ17" s="47"/>
      <c r="UR17" s="47"/>
      <c r="US17" s="47"/>
      <c r="UT17" s="47"/>
      <c r="UU17" s="47"/>
      <c r="UV17" s="47"/>
      <c r="UW17" s="47"/>
      <c r="UX17" s="47"/>
      <c r="UY17" s="47"/>
      <c r="UZ17" s="47"/>
      <c r="VA17" s="47"/>
      <c r="VB17" s="47"/>
      <c r="VC17" s="47"/>
      <c r="VD17" s="47"/>
      <c r="VE17" s="47"/>
      <c r="VF17" s="47"/>
      <c r="VG17" s="47"/>
      <c r="VH17" s="47"/>
      <c r="VI17" s="47"/>
      <c r="VJ17" s="47"/>
      <c r="VK17" s="47"/>
      <c r="VL17" s="47"/>
      <c r="VM17" s="47"/>
      <c r="VN17" s="47"/>
      <c r="VO17" s="47"/>
      <c r="VP17" s="47"/>
      <c r="VQ17" s="47"/>
      <c r="VR17" s="47"/>
      <c r="VS17" s="47"/>
      <c r="VT17" s="47"/>
      <c r="VU17" s="47"/>
      <c r="VV17" s="47"/>
      <c r="VW17" s="47"/>
      <c r="VX17" s="47"/>
      <c r="VY17" s="47"/>
      <c r="VZ17" s="47"/>
      <c r="WA17" s="47"/>
      <c r="WB17" s="47"/>
      <c r="WC17" s="47"/>
      <c r="WD17" s="47"/>
      <c r="WE17" s="47"/>
      <c r="WF17" s="47"/>
      <c r="WG17" s="47"/>
      <c r="WH17" s="47"/>
      <c r="WI17" s="47"/>
      <c r="WJ17" s="47"/>
      <c r="WK17" s="47"/>
      <c r="WL17" s="47"/>
      <c r="WM17" s="47"/>
      <c r="WN17" s="47"/>
      <c r="WO17" s="47"/>
      <c r="WP17" s="47"/>
      <c r="WQ17" s="47"/>
      <c r="WR17" s="47"/>
      <c r="WS17" s="47"/>
      <c r="WT17" s="47"/>
      <c r="WU17" s="47"/>
      <c r="WV17" s="47"/>
      <c r="WW17" s="47"/>
      <c r="WX17" s="47"/>
      <c r="WY17" s="47"/>
      <c r="WZ17" s="47"/>
      <c r="XA17" s="47"/>
      <c r="XB17" s="47"/>
      <c r="XC17" s="47"/>
      <c r="XD17" s="47"/>
      <c r="XE17" s="47"/>
      <c r="XF17" s="47"/>
      <c r="XG17" s="47"/>
      <c r="XH17" s="47"/>
      <c r="XI17" s="47"/>
      <c r="XJ17" s="47"/>
      <c r="XK17" s="47"/>
      <c r="XL17" s="47"/>
      <c r="XM17" s="47"/>
      <c r="XN17" s="47"/>
      <c r="XO17" s="47"/>
      <c r="XP17" s="47"/>
      <c r="XQ17" s="47"/>
      <c r="XR17" s="47"/>
      <c r="XS17" s="47"/>
      <c r="XT17" s="47"/>
      <c r="XU17" s="47"/>
      <c r="XV17" s="47"/>
      <c r="XW17" s="47"/>
      <c r="XX17" s="47"/>
      <c r="XY17" s="47"/>
      <c r="XZ17" s="47"/>
      <c r="YA17" s="47"/>
      <c r="YB17" s="47"/>
      <c r="YC17" s="47"/>
      <c r="YD17" s="47"/>
      <c r="YE17" s="47"/>
      <c r="YF17" s="47"/>
      <c r="YG17" s="47"/>
      <c r="YH17" s="47"/>
      <c r="YI17" s="47"/>
      <c r="YJ17" s="47"/>
      <c r="YK17" s="47"/>
      <c r="YL17" s="47"/>
      <c r="YM17" s="47"/>
      <c r="YN17" s="47"/>
      <c r="YO17" s="47"/>
      <c r="YP17" s="47"/>
      <c r="YQ17" s="47"/>
      <c r="YR17" s="47"/>
      <c r="YS17" s="47"/>
      <c r="YT17" s="47"/>
      <c r="YU17" s="47"/>
      <c r="YV17" s="47"/>
      <c r="YW17" s="47"/>
      <c r="YX17" s="47"/>
      <c r="YY17" s="47"/>
      <c r="YZ17" s="47"/>
      <c r="ZA17" s="47"/>
      <c r="ZB17" s="47"/>
      <c r="ZC17" s="47"/>
      <c r="ZD17" s="47"/>
      <c r="ZE17" s="47"/>
      <c r="ZF17" s="47"/>
      <c r="ZG17" s="47"/>
      <c r="ZH17" s="47"/>
      <c r="ZI17" s="47"/>
      <c r="ZJ17" s="47"/>
      <c r="ZK17" s="47"/>
      <c r="ZL17" s="47"/>
      <c r="ZM17" s="47"/>
      <c r="ZN17" s="47"/>
      <c r="ZO17" s="47"/>
      <c r="ZP17" s="47"/>
      <c r="ZQ17" s="47"/>
      <c r="ZR17" s="47"/>
      <c r="ZS17" s="47"/>
      <c r="ZT17" s="47"/>
      <c r="ZU17" s="47"/>
      <c r="ZV17" s="47"/>
      <c r="ZW17" s="47"/>
      <c r="ZX17" s="47"/>
      <c r="ZY17" s="47"/>
      <c r="ZZ17" s="47"/>
      <c r="AAA17" s="47"/>
      <c r="AAB17" s="47"/>
      <c r="AAC17" s="47"/>
      <c r="AAD17" s="47"/>
      <c r="AAE17" s="47"/>
      <c r="AAF17" s="47"/>
      <c r="AAG17" s="47"/>
      <c r="AAH17" s="47"/>
      <c r="AAI17" s="47"/>
      <c r="AAJ17" s="47"/>
      <c r="AAK17" s="47"/>
      <c r="AAL17" s="47"/>
      <c r="AAM17" s="47"/>
      <c r="AAN17" s="47"/>
      <c r="AAO17" s="47"/>
      <c r="AAP17" s="47"/>
      <c r="AAQ17" s="47"/>
      <c r="AAR17" s="47"/>
      <c r="AAS17" s="47"/>
      <c r="AAT17" s="47"/>
      <c r="AAU17" s="47"/>
      <c r="AAV17" s="47"/>
      <c r="AAW17" s="47"/>
      <c r="AAX17" s="47"/>
      <c r="AAY17" s="47"/>
      <c r="AAZ17" s="47"/>
      <c r="ABA17" s="47"/>
      <c r="ABB17" s="47"/>
      <c r="ABC17" s="47"/>
      <c r="ABD17" s="47"/>
      <c r="ABE17" s="47"/>
      <c r="ABF17" s="47"/>
      <c r="ABG17" s="47"/>
      <c r="ABH17" s="47"/>
      <c r="ABI17" s="47"/>
      <c r="ABJ17" s="47"/>
      <c r="ABK17" s="47"/>
      <c r="ABL17" s="47"/>
      <c r="ABM17" s="47"/>
      <c r="ABN17" s="47"/>
      <c r="ABO17" s="47"/>
      <c r="ABP17" s="47"/>
      <c r="ABQ17" s="47"/>
      <c r="ABR17" s="47"/>
      <c r="ABS17" s="47"/>
      <c r="ABT17" s="47"/>
      <c r="ABU17" s="47"/>
      <c r="ABV17" s="47"/>
      <c r="ABW17" s="47"/>
      <c r="ABX17" s="47"/>
      <c r="ABY17" s="47"/>
      <c r="ABZ17" s="47"/>
      <c r="ACA17" s="47"/>
      <c r="ACB17" s="47"/>
      <c r="ACC17" s="47"/>
      <c r="ACD17" s="47"/>
      <c r="ACE17" s="47"/>
      <c r="ACF17" s="47"/>
      <c r="ACG17" s="47"/>
      <c r="ACH17" s="47"/>
      <c r="ACI17" s="47"/>
      <c r="ACJ17" s="47"/>
      <c r="ACK17" s="47"/>
      <c r="ACL17" s="47"/>
      <c r="ACM17" s="47"/>
      <c r="ACN17" s="47"/>
      <c r="ACO17" s="47"/>
      <c r="ACP17" s="47"/>
      <c r="ACQ17" s="47"/>
      <c r="ACR17" s="47"/>
      <c r="ACS17" s="47"/>
      <c r="ACT17" s="47"/>
      <c r="ACU17" s="47"/>
      <c r="ACV17" s="47"/>
      <c r="ACW17" s="47"/>
      <c r="ACX17" s="47"/>
      <c r="ACY17" s="47"/>
      <c r="ACZ17" s="47"/>
      <c r="ADA17" s="47"/>
      <c r="ADB17" s="47"/>
      <c r="ADC17" s="47"/>
      <c r="ADD17" s="47"/>
      <c r="ADE17" s="47"/>
      <c r="ADF17" s="47"/>
      <c r="ADG17" s="47"/>
      <c r="ADH17" s="47"/>
      <c r="ADI17" s="47"/>
      <c r="ADJ17" s="47"/>
      <c r="ADK17" s="47"/>
      <c r="ADL17" s="47"/>
      <c r="ADM17" s="47"/>
      <c r="ADN17" s="47"/>
      <c r="ADO17" s="47"/>
      <c r="ADP17" s="47"/>
      <c r="ADQ17" s="47"/>
      <c r="ADR17" s="47"/>
      <c r="ADS17" s="47"/>
      <c r="ADT17" s="47"/>
      <c r="ADU17" s="47"/>
      <c r="ADV17" s="47"/>
      <c r="ADW17" s="47"/>
      <c r="ADX17" s="47"/>
      <c r="ADY17" s="47"/>
      <c r="ADZ17" s="47"/>
      <c r="AEA17" s="47"/>
      <c r="AEB17" s="47"/>
      <c r="AEC17" s="47"/>
      <c r="AED17" s="47"/>
      <c r="AEE17" s="47"/>
      <c r="AEF17" s="47"/>
      <c r="AEG17" s="47"/>
      <c r="AEH17" s="47"/>
      <c r="AEI17" s="47"/>
      <c r="AEJ17" s="47"/>
      <c r="AEK17" s="47"/>
      <c r="AEL17" s="47"/>
      <c r="AEM17" s="47"/>
      <c r="AEN17" s="47"/>
      <c r="AEO17" s="47"/>
      <c r="AEP17" s="47"/>
      <c r="AEQ17" s="47"/>
      <c r="AER17" s="47"/>
      <c r="AES17" s="47"/>
      <c r="AET17" s="47"/>
      <c r="AEU17" s="47"/>
      <c r="AEV17" s="47"/>
      <c r="AEW17" s="47"/>
      <c r="AEX17" s="47"/>
      <c r="AEY17" s="47"/>
      <c r="AEZ17" s="47"/>
      <c r="AFA17" s="47"/>
      <c r="AFB17" s="47"/>
      <c r="AFC17" s="47"/>
      <c r="AFD17" s="47"/>
      <c r="AFE17" s="47"/>
      <c r="AFF17" s="47"/>
      <c r="AFG17" s="47"/>
      <c r="AFH17" s="47"/>
      <c r="AFI17" s="47"/>
      <c r="AFJ17" s="47"/>
      <c r="AFK17" s="47"/>
      <c r="AFL17" s="47"/>
      <c r="AFM17" s="47"/>
      <c r="AFN17" s="47"/>
      <c r="AFO17" s="47"/>
      <c r="AFP17" s="47"/>
      <c r="AFQ17" s="47"/>
      <c r="AFR17" s="47"/>
      <c r="AFS17" s="47"/>
      <c r="AFT17" s="47"/>
      <c r="AFU17" s="47"/>
      <c r="AFV17" s="47"/>
      <c r="AFW17" s="47"/>
      <c r="AFX17" s="47"/>
      <c r="AFY17" s="47"/>
      <c r="AFZ17" s="47"/>
      <c r="AGA17" s="47"/>
      <c r="AGB17" s="47"/>
      <c r="AGC17" s="47"/>
      <c r="AGD17" s="47"/>
      <c r="AGE17" s="47"/>
      <c r="AGF17" s="47"/>
      <c r="AGG17" s="47"/>
      <c r="AGH17" s="47"/>
      <c r="AGI17" s="47"/>
      <c r="AGJ17" s="47"/>
      <c r="AGK17" s="47"/>
      <c r="AGL17" s="47"/>
      <c r="AGM17" s="47"/>
      <c r="AGN17" s="47"/>
      <c r="AGO17" s="47"/>
      <c r="AGP17" s="47"/>
      <c r="AGQ17" s="47"/>
      <c r="AGR17" s="47"/>
      <c r="AGS17" s="47"/>
      <c r="AGT17" s="47"/>
      <c r="AGU17" s="47"/>
      <c r="AGV17" s="47"/>
      <c r="AGW17" s="47"/>
      <c r="AGX17" s="47"/>
      <c r="AGY17" s="47"/>
      <c r="AGZ17" s="47"/>
      <c r="AHA17" s="47"/>
      <c r="AHB17" s="47"/>
      <c r="AHC17" s="47"/>
      <c r="AHD17" s="47"/>
      <c r="AHE17" s="47"/>
      <c r="AHF17" s="47"/>
      <c r="AHG17" s="47"/>
      <c r="AHH17" s="47"/>
      <c r="AHI17" s="47"/>
      <c r="AHJ17" s="47"/>
      <c r="AHK17" s="47"/>
      <c r="AHL17" s="47"/>
      <c r="AHM17" s="47"/>
      <c r="AHN17" s="47"/>
      <c r="AHO17" s="47"/>
      <c r="AHP17" s="47"/>
      <c r="AHQ17" s="47"/>
      <c r="AHR17" s="47"/>
      <c r="AHS17" s="47"/>
      <c r="AHT17" s="47"/>
      <c r="AHU17" s="47"/>
      <c r="AHV17" s="47"/>
      <c r="AHW17" s="47"/>
      <c r="AHX17" s="47"/>
      <c r="AHY17" s="47"/>
      <c r="AHZ17" s="47"/>
      <c r="AIA17" s="47"/>
      <c r="AIB17" s="47"/>
      <c r="AIC17" s="47"/>
      <c r="AID17" s="47"/>
      <c r="AIE17" s="47"/>
      <c r="AIF17" s="47"/>
      <c r="AIG17" s="47"/>
      <c r="AIH17" s="47"/>
      <c r="AII17" s="47"/>
      <c r="AIJ17" s="47"/>
      <c r="AIK17" s="47"/>
      <c r="AIL17" s="47"/>
      <c r="AIM17" s="47"/>
      <c r="AIN17" s="47"/>
      <c r="AIO17" s="47"/>
      <c r="AIP17" s="47"/>
      <c r="AIQ17" s="47"/>
      <c r="AIR17" s="47"/>
      <c r="AIS17" s="47"/>
      <c r="AIT17" s="47"/>
      <c r="AIU17" s="47"/>
      <c r="AIV17" s="47"/>
      <c r="AIW17" s="47"/>
      <c r="AIX17" s="47"/>
      <c r="AIY17" s="47"/>
      <c r="AIZ17" s="47"/>
      <c r="AJA17" s="47"/>
      <c r="AJB17" s="47"/>
      <c r="AJC17" s="47"/>
      <c r="AJD17" s="47"/>
      <c r="AJE17" s="47"/>
      <c r="AJF17" s="47"/>
      <c r="AJG17" s="47"/>
      <c r="AJH17" s="47"/>
      <c r="AJI17" s="47"/>
      <c r="AJJ17" s="47"/>
      <c r="AJK17" s="47"/>
      <c r="AJL17" s="47"/>
      <c r="AJM17" s="47"/>
      <c r="AJN17" s="47"/>
      <c r="AJO17" s="47"/>
      <c r="AJP17" s="47"/>
      <c r="AJQ17" s="47"/>
      <c r="AJR17" s="47"/>
      <c r="AJS17" s="47"/>
      <c r="AJT17" s="47"/>
      <c r="AJU17" s="47"/>
      <c r="AJV17" s="47"/>
      <c r="AJW17" s="47"/>
      <c r="AJX17" s="47"/>
      <c r="AJY17" s="47"/>
      <c r="AJZ17" s="47"/>
      <c r="AKA17" s="47"/>
      <c r="AKB17" s="47"/>
      <c r="AKC17" s="47"/>
      <c r="AKD17" s="47"/>
      <c r="AKE17" s="47"/>
      <c r="AKF17" s="47"/>
      <c r="AKG17" s="47"/>
      <c r="AKH17" s="47"/>
      <c r="AKI17" s="47"/>
      <c r="AKJ17" s="47"/>
      <c r="AKK17" s="47"/>
      <c r="AKL17" s="47"/>
      <c r="AKM17" s="47"/>
      <c r="AKN17" s="47"/>
      <c r="AKO17" s="47"/>
      <c r="AKP17" s="47"/>
      <c r="AKQ17" s="47"/>
      <c r="AKR17" s="47"/>
      <c r="AKS17" s="47"/>
      <c r="AKT17" s="47"/>
      <c r="AKU17" s="47"/>
      <c r="AKV17" s="47"/>
      <c r="AKW17" s="47"/>
      <c r="AKX17" s="47"/>
      <c r="AKY17" s="47"/>
      <c r="AKZ17" s="47"/>
      <c r="ALA17" s="47"/>
      <c r="ALB17" s="47"/>
      <c r="ALC17" s="47"/>
      <c r="ALD17" s="47"/>
      <c r="ALE17" s="47"/>
      <c r="ALF17" s="47"/>
      <c r="ALG17" s="47"/>
      <c r="ALH17" s="47"/>
      <c r="ALI17" s="47"/>
      <c r="ALJ17" s="47"/>
      <c r="ALK17" s="47"/>
      <c r="ALL17" s="47"/>
      <c r="ALM17" s="47"/>
      <c r="ALN17" s="47"/>
      <c r="ALO17" s="47"/>
      <c r="ALP17" s="47"/>
      <c r="ALQ17" s="47"/>
      <c r="ALR17" s="47"/>
      <c r="ALS17" s="47"/>
      <c r="ALT17" s="47"/>
      <c r="ALU17" s="47"/>
      <c r="ALV17" s="47"/>
      <c r="ALW17" s="47"/>
      <c r="ALX17" s="47"/>
      <c r="ALY17" s="47"/>
      <c r="ALZ17" s="47"/>
      <c r="AMA17" s="47"/>
      <c r="AMB17" s="47"/>
      <c r="AMC17" s="47"/>
      <c r="AMD17" s="47"/>
      <c r="AME17" s="47"/>
      <c r="AMF17" s="47"/>
      <c r="AMG17" s="47"/>
      <c r="AMH17" s="47"/>
      <c r="AMI17" s="47"/>
      <c r="AMJ17" s="47"/>
      <c r="AMK17" s="47"/>
      <c r="AML17" s="47"/>
      <c r="AMM17" s="47"/>
      <c r="AMN17" s="47"/>
      <c r="AMO17" s="47"/>
      <c r="AMP17" s="47"/>
      <c r="AMQ17" s="47"/>
      <c r="AMR17" s="47"/>
      <c r="AMS17" s="47"/>
      <c r="AMT17" s="47"/>
      <c r="AMU17" s="47"/>
      <c r="AMV17" s="47"/>
      <c r="AMW17" s="47"/>
      <c r="AMX17" s="47"/>
      <c r="AMY17" s="47"/>
      <c r="AMZ17" s="47"/>
      <c r="ANA17" s="47"/>
      <c r="ANB17" s="47"/>
      <c r="ANC17" s="47"/>
      <c r="AND17" s="47"/>
      <c r="ANE17" s="47"/>
      <c r="ANF17" s="47"/>
      <c r="ANG17" s="47"/>
      <c r="ANH17" s="47"/>
      <c r="ANI17" s="47"/>
      <c r="ANJ17" s="47"/>
      <c r="ANK17" s="47"/>
      <c r="ANL17" s="47"/>
      <c r="ANM17" s="47"/>
      <c r="ANN17" s="47"/>
      <c r="ANO17" s="47"/>
      <c r="ANP17" s="47"/>
      <c r="ANQ17" s="47"/>
      <c r="ANR17" s="47"/>
      <c r="ANS17" s="47"/>
      <c r="ANT17" s="47"/>
      <c r="ANU17" s="47"/>
      <c r="ANV17" s="47"/>
      <c r="ANW17" s="47"/>
      <c r="ANX17" s="47"/>
      <c r="ANY17" s="47"/>
      <c r="ANZ17" s="47"/>
      <c r="AOA17" s="47"/>
      <c r="AOB17" s="47"/>
      <c r="AOC17" s="47"/>
      <c r="AOD17" s="47"/>
      <c r="AOE17" s="47"/>
      <c r="AOF17" s="47"/>
      <c r="AOG17" s="47"/>
      <c r="AOH17" s="47"/>
      <c r="AOI17" s="47"/>
      <c r="AOJ17" s="47"/>
      <c r="AOK17" s="47"/>
      <c r="AOL17" s="47"/>
      <c r="AOM17" s="47"/>
      <c r="AON17" s="47"/>
      <c r="AOO17" s="47"/>
      <c r="AOP17" s="47"/>
      <c r="AOQ17" s="47"/>
      <c r="AOR17" s="47"/>
      <c r="AOS17" s="47"/>
      <c r="AOT17" s="47"/>
      <c r="AOU17" s="47"/>
      <c r="AOV17" s="47"/>
      <c r="AOW17" s="47"/>
      <c r="AOX17" s="47"/>
      <c r="AOY17" s="47"/>
      <c r="AOZ17" s="47"/>
      <c r="APA17" s="47"/>
      <c r="APB17" s="47"/>
      <c r="APC17" s="47"/>
      <c r="APD17" s="47"/>
      <c r="APE17" s="47"/>
      <c r="APF17" s="47"/>
      <c r="APG17" s="47"/>
      <c r="APH17" s="47"/>
      <c r="API17" s="47"/>
      <c r="APJ17" s="47"/>
      <c r="APK17" s="47"/>
      <c r="APL17" s="47"/>
      <c r="APM17" s="47"/>
      <c r="APN17" s="47"/>
      <c r="APO17" s="47"/>
      <c r="APP17" s="47"/>
      <c r="APQ17" s="47"/>
      <c r="APR17" s="47"/>
      <c r="APS17" s="47"/>
      <c r="APT17" s="47"/>
      <c r="APU17" s="47"/>
      <c r="APV17" s="47"/>
      <c r="APW17" s="47"/>
      <c r="APX17" s="47"/>
      <c r="APY17" s="47"/>
      <c r="APZ17" s="47"/>
      <c r="AQA17" s="47"/>
      <c r="AQB17" s="47"/>
      <c r="AQC17" s="47"/>
      <c r="AQD17" s="47"/>
      <c r="AQE17" s="47"/>
      <c r="AQF17" s="47"/>
      <c r="AQG17" s="47"/>
      <c r="AQH17" s="47"/>
      <c r="AQI17" s="47"/>
      <c r="AQJ17" s="47"/>
      <c r="AQK17" s="47"/>
      <c r="AQL17" s="47"/>
      <c r="AQM17" s="47"/>
      <c r="AQN17" s="47"/>
      <c r="AQO17" s="47"/>
      <c r="AQP17" s="47"/>
      <c r="AQQ17" s="47"/>
      <c r="AQR17" s="47"/>
      <c r="AQS17" s="47"/>
      <c r="AQT17" s="47"/>
      <c r="AQU17" s="47"/>
      <c r="AQV17" s="47"/>
      <c r="AQW17" s="47"/>
      <c r="AQX17" s="47"/>
      <c r="AQY17" s="47"/>
      <c r="AQZ17" s="47"/>
      <c r="ARA17" s="47"/>
      <c r="ARB17" s="47"/>
      <c r="ARC17" s="47"/>
      <c r="ARD17" s="47"/>
      <c r="ARE17" s="47"/>
      <c r="ARF17" s="47"/>
      <c r="ARG17" s="47"/>
      <c r="ARH17" s="47"/>
      <c r="ARI17" s="47"/>
      <c r="ARJ17" s="47"/>
      <c r="ARK17" s="47"/>
      <c r="ARL17" s="47"/>
      <c r="ARM17" s="47"/>
      <c r="ARN17" s="47"/>
      <c r="ARO17" s="47"/>
      <c r="ARP17" s="47"/>
      <c r="ARQ17" s="47"/>
      <c r="ARR17" s="47"/>
      <c r="ARS17" s="47"/>
      <c r="ART17" s="47"/>
      <c r="ARU17" s="47"/>
      <c r="ARV17" s="47"/>
      <c r="ARW17" s="47"/>
      <c r="ARX17" s="47"/>
      <c r="ARY17" s="47"/>
      <c r="ARZ17" s="47"/>
      <c r="ASA17" s="47"/>
      <c r="ASB17" s="47"/>
      <c r="ASC17" s="47"/>
      <c r="ASD17" s="47"/>
      <c r="ASE17" s="47"/>
      <c r="ASF17" s="47"/>
      <c r="ASG17" s="47"/>
      <c r="ASH17" s="47"/>
      <c r="ASI17" s="47"/>
      <c r="ASJ17" s="47"/>
      <c r="ASK17" s="47"/>
      <c r="ASL17" s="47"/>
      <c r="ASM17" s="47"/>
      <c r="ASN17" s="47"/>
      <c r="ASO17" s="47"/>
      <c r="ASP17" s="47"/>
      <c r="ASQ17" s="47"/>
      <c r="ASR17" s="47"/>
      <c r="ASS17" s="47"/>
      <c r="AST17" s="47"/>
      <c r="ASU17" s="47"/>
      <c r="ASV17" s="47"/>
      <c r="ASW17" s="47"/>
      <c r="ASX17" s="47"/>
      <c r="ASY17" s="47"/>
      <c r="ASZ17" s="47"/>
      <c r="ATA17" s="47"/>
      <c r="ATB17" s="47"/>
      <c r="ATC17" s="47"/>
      <c r="ATD17" s="47"/>
      <c r="ATE17" s="47"/>
      <c r="ATF17" s="47"/>
      <c r="ATG17" s="47"/>
      <c r="ATH17" s="47"/>
      <c r="ATI17" s="47"/>
      <c r="ATJ17" s="47"/>
      <c r="ATK17" s="47"/>
      <c r="ATL17" s="47"/>
      <c r="ATM17" s="47"/>
      <c r="ATN17" s="47"/>
      <c r="ATO17" s="47"/>
      <c r="ATP17" s="47"/>
      <c r="ATQ17" s="47"/>
      <c r="ATR17" s="47"/>
      <c r="ATS17" s="47"/>
      <c r="ATT17" s="47"/>
      <c r="ATU17" s="47"/>
      <c r="ATV17" s="47"/>
      <c r="ATW17" s="47"/>
      <c r="ATX17" s="47"/>
      <c r="ATY17" s="47"/>
      <c r="ATZ17" s="47"/>
      <c r="AUA17" s="47"/>
      <c r="AUB17" s="47"/>
      <c r="AUC17" s="47"/>
      <c r="AUD17" s="47"/>
      <c r="AUE17" s="47"/>
      <c r="AUF17" s="47"/>
      <c r="AUG17" s="47"/>
      <c r="AUH17" s="47"/>
      <c r="AUI17" s="47"/>
      <c r="AUJ17" s="47"/>
      <c r="AUK17" s="47"/>
      <c r="AUL17" s="47"/>
      <c r="AUM17" s="47"/>
      <c r="AUN17" s="47"/>
      <c r="AUO17" s="47"/>
      <c r="AUP17" s="47"/>
      <c r="AUQ17" s="47"/>
      <c r="AUR17" s="47"/>
      <c r="AUS17" s="47"/>
      <c r="AUT17" s="47"/>
      <c r="AUU17" s="47"/>
      <c r="AUV17" s="47"/>
      <c r="AUW17" s="47"/>
      <c r="AUX17" s="47"/>
      <c r="AUY17" s="47"/>
      <c r="AUZ17" s="47"/>
      <c r="AVA17" s="47"/>
      <c r="AVB17" s="47"/>
      <c r="AVC17" s="47"/>
      <c r="AVD17" s="47"/>
      <c r="AVE17" s="47"/>
      <c r="AVF17" s="47"/>
      <c r="AVG17" s="47"/>
      <c r="AVH17" s="47"/>
      <c r="AVI17" s="47"/>
      <c r="AVJ17" s="47"/>
      <c r="AVK17" s="47"/>
      <c r="AVL17" s="47"/>
      <c r="AVM17" s="47"/>
      <c r="AVN17" s="47"/>
      <c r="AVO17" s="47"/>
      <c r="AVP17" s="47"/>
      <c r="AVQ17" s="47"/>
      <c r="AVR17" s="47"/>
      <c r="AVS17" s="47"/>
      <c r="AVT17" s="47"/>
      <c r="AVU17" s="47"/>
      <c r="AVV17" s="47"/>
      <c r="AVW17" s="47"/>
      <c r="AVX17" s="47"/>
      <c r="AVY17" s="47"/>
      <c r="AVZ17" s="47"/>
      <c r="AWA17" s="47"/>
      <c r="AWB17" s="47"/>
      <c r="AWC17" s="47"/>
      <c r="AWD17" s="47"/>
      <c r="AWE17" s="47"/>
      <c r="AWF17" s="47"/>
      <c r="AWG17" s="47"/>
      <c r="AWH17" s="47"/>
      <c r="AWI17" s="47"/>
      <c r="AWJ17" s="47"/>
      <c r="AWK17" s="47"/>
      <c r="AWL17" s="47"/>
      <c r="AWM17" s="47"/>
      <c r="AWN17" s="47"/>
      <c r="AWO17" s="47"/>
      <c r="AWP17" s="47"/>
      <c r="AWQ17" s="47"/>
      <c r="AWR17" s="47"/>
      <c r="AWS17" s="47"/>
      <c r="AWT17" s="47"/>
      <c r="AWU17" s="47"/>
      <c r="AWV17" s="47"/>
      <c r="AWW17" s="47"/>
      <c r="AWX17" s="47"/>
      <c r="AWY17" s="47"/>
      <c r="AWZ17" s="47"/>
      <c r="AXA17" s="47"/>
      <c r="AXB17" s="47"/>
      <c r="AXC17" s="47"/>
      <c r="AXD17" s="47"/>
      <c r="AXE17" s="47"/>
      <c r="AXF17" s="47"/>
      <c r="AXG17" s="47"/>
      <c r="AXH17" s="47"/>
      <c r="AXI17" s="47"/>
      <c r="AXJ17" s="47"/>
      <c r="AXK17" s="47"/>
      <c r="AXL17" s="47"/>
      <c r="AXM17" s="47"/>
      <c r="AXN17" s="47"/>
      <c r="AXO17" s="47"/>
      <c r="AXP17" s="47"/>
      <c r="AXQ17" s="47"/>
      <c r="AXR17" s="47"/>
      <c r="AXS17" s="47"/>
      <c r="AXT17" s="47"/>
      <c r="AXU17" s="47"/>
      <c r="AXV17" s="47"/>
      <c r="AXW17" s="47"/>
      <c r="AXX17" s="47"/>
      <c r="AXY17" s="47"/>
      <c r="AXZ17" s="47"/>
      <c r="AYA17" s="47"/>
      <c r="AYB17" s="47"/>
      <c r="AYC17" s="47"/>
      <c r="AYD17" s="47"/>
      <c r="AYE17" s="47"/>
      <c r="AYF17" s="47"/>
      <c r="AYG17" s="47"/>
      <c r="AYH17" s="47"/>
      <c r="AYI17" s="47"/>
      <c r="AYJ17" s="47"/>
      <c r="AYK17" s="47"/>
      <c r="AYL17" s="47"/>
      <c r="AYM17" s="47"/>
      <c r="AYN17" s="47"/>
      <c r="AYO17" s="47"/>
      <c r="AYP17" s="47"/>
      <c r="AYQ17" s="47"/>
      <c r="AYR17" s="47"/>
      <c r="AYS17" s="47"/>
      <c r="AYT17" s="47"/>
      <c r="AYU17" s="47"/>
      <c r="AYV17" s="47"/>
      <c r="AYW17" s="47"/>
      <c r="AYX17" s="47"/>
      <c r="AYY17" s="47"/>
      <c r="AYZ17" s="47"/>
      <c r="AZA17" s="47"/>
      <c r="AZB17" s="47"/>
      <c r="AZC17" s="47"/>
      <c r="AZD17" s="47"/>
      <c r="AZE17" s="47"/>
      <c r="AZF17" s="47"/>
      <c r="AZG17" s="47"/>
      <c r="AZH17" s="47"/>
      <c r="AZI17" s="47"/>
      <c r="AZJ17" s="47"/>
      <c r="AZK17" s="47"/>
      <c r="AZL17" s="47"/>
      <c r="AZM17" s="47"/>
      <c r="AZN17" s="47"/>
      <c r="AZO17" s="47"/>
      <c r="AZP17" s="47"/>
      <c r="AZQ17" s="47"/>
      <c r="AZR17" s="47"/>
      <c r="AZS17" s="47"/>
      <c r="AZT17" s="47"/>
      <c r="AZU17" s="47"/>
      <c r="AZV17" s="47"/>
      <c r="AZW17" s="47"/>
      <c r="AZX17" s="47"/>
      <c r="AZY17" s="47"/>
      <c r="AZZ17" s="47"/>
      <c r="BAA17" s="47"/>
      <c r="BAB17" s="47"/>
      <c r="BAC17" s="47"/>
      <c r="BAD17" s="47"/>
      <c r="BAE17" s="47"/>
      <c r="BAF17" s="47"/>
      <c r="BAG17" s="47"/>
      <c r="BAH17" s="47"/>
      <c r="BAI17" s="47"/>
      <c r="BAJ17" s="47"/>
      <c r="BAK17" s="47"/>
      <c r="BAL17" s="47"/>
      <c r="BAM17" s="47"/>
      <c r="BAN17" s="47"/>
      <c r="BAO17" s="47"/>
      <c r="BAP17" s="47"/>
      <c r="BAQ17" s="47"/>
      <c r="BAR17" s="47"/>
      <c r="BAS17" s="47"/>
      <c r="BAT17" s="47"/>
      <c r="BAU17" s="47"/>
      <c r="BAV17" s="47"/>
      <c r="BAW17" s="47"/>
      <c r="BAX17" s="47"/>
      <c r="BAY17" s="47"/>
      <c r="BAZ17" s="47"/>
      <c r="BBA17" s="47"/>
      <c r="BBB17" s="47"/>
      <c r="BBC17" s="47"/>
      <c r="BBD17" s="47"/>
      <c r="BBE17" s="47"/>
      <c r="BBF17" s="47"/>
      <c r="BBG17" s="47"/>
      <c r="BBH17" s="47"/>
      <c r="BBI17" s="47"/>
      <c r="BBJ17" s="47"/>
      <c r="BBK17" s="47"/>
      <c r="BBL17" s="47"/>
      <c r="BBM17" s="47"/>
      <c r="BBN17" s="47"/>
      <c r="BBO17" s="47"/>
      <c r="BBP17" s="47"/>
      <c r="BBQ17" s="47"/>
      <c r="BBR17" s="47"/>
      <c r="BBS17" s="47"/>
      <c r="BBT17" s="47"/>
      <c r="BBU17" s="47"/>
      <c r="BBV17" s="47"/>
      <c r="BBW17" s="47"/>
      <c r="BBX17" s="47"/>
      <c r="BBY17" s="47"/>
      <c r="BBZ17" s="47"/>
      <c r="BCA17" s="47"/>
      <c r="BCB17" s="47"/>
      <c r="BCC17" s="47"/>
      <c r="BCD17" s="47"/>
      <c r="BCE17" s="47"/>
      <c r="BCF17" s="47"/>
      <c r="BCG17" s="47"/>
      <c r="BCH17" s="47"/>
      <c r="BCI17" s="47"/>
      <c r="BCJ17" s="47"/>
      <c r="BCK17" s="47"/>
      <c r="BCL17" s="47"/>
      <c r="BCM17" s="47"/>
      <c r="BCN17" s="47"/>
      <c r="BCO17" s="47"/>
      <c r="BCP17" s="47"/>
      <c r="BCQ17" s="47"/>
      <c r="BCR17" s="47"/>
      <c r="BCS17" s="47"/>
      <c r="BCT17" s="47"/>
      <c r="BCU17" s="47"/>
      <c r="BCV17" s="47"/>
      <c r="BCW17" s="47"/>
      <c r="BCX17" s="47"/>
      <c r="BCY17" s="47"/>
      <c r="BCZ17" s="47"/>
      <c r="BDA17" s="47"/>
      <c r="BDB17" s="47"/>
      <c r="BDC17" s="47"/>
      <c r="BDD17" s="47"/>
      <c r="BDE17" s="47"/>
      <c r="BDF17" s="47"/>
      <c r="BDG17" s="47"/>
      <c r="BDH17" s="47"/>
      <c r="BDI17" s="47"/>
      <c r="BDJ17" s="47"/>
      <c r="BDK17" s="47"/>
      <c r="BDL17" s="47"/>
      <c r="BDM17" s="47"/>
      <c r="BDN17" s="47"/>
      <c r="BDO17" s="47"/>
      <c r="BDP17" s="47"/>
      <c r="BDQ17" s="47"/>
      <c r="BDR17" s="47"/>
      <c r="BDS17" s="47"/>
      <c r="BDT17" s="47"/>
      <c r="BDU17" s="47"/>
      <c r="BDV17" s="47"/>
      <c r="BDW17" s="47"/>
      <c r="BDX17" s="47"/>
      <c r="BDY17" s="47"/>
      <c r="BDZ17" s="47"/>
      <c r="BEA17" s="47"/>
      <c r="BEB17" s="47"/>
      <c r="BEC17" s="47"/>
      <c r="BED17" s="47"/>
      <c r="BEE17" s="47"/>
      <c r="BEF17" s="47"/>
      <c r="BEG17" s="47"/>
      <c r="BEH17" s="47"/>
      <c r="BEI17" s="47"/>
      <c r="BEJ17" s="47"/>
      <c r="BEK17" s="47"/>
      <c r="BEL17" s="47"/>
      <c r="BEM17" s="47"/>
      <c r="BEN17" s="47"/>
      <c r="BEO17" s="47"/>
      <c r="BEP17" s="47"/>
      <c r="BEQ17" s="47"/>
      <c r="BER17" s="47"/>
      <c r="BES17" s="47"/>
      <c r="BET17" s="47"/>
      <c r="BEU17" s="47"/>
      <c r="BEV17" s="47"/>
      <c r="BEW17" s="47"/>
      <c r="BEX17" s="47"/>
      <c r="BEY17" s="47"/>
      <c r="BEZ17" s="47"/>
      <c r="BFA17" s="47"/>
      <c r="BFB17" s="47"/>
      <c r="BFC17" s="47"/>
      <c r="BFD17" s="47"/>
      <c r="BFE17" s="47"/>
      <c r="BFF17" s="47"/>
      <c r="BFG17" s="47"/>
      <c r="BFH17" s="47"/>
      <c r="BFI17" s="47"/>
      <c r="BFJ17" s="47"/>
      <c r="BFK17" s="47"/>
      <c r="BFL17" s="47"/>
      <c r="BFM17" s="47"/>
      <c r="BFN17" s="47"/>
      <c r="BFO17" s="47"/>
      <c r="BFP17" s="47"/>
      <c r="BFQ17" s="47"/>
      <c r="BFR17" s="47"/>
      <c r="BFS17" s="47"/>
      <c r="BFT17" s="47"/>
      <c r="BFU17" s="47"/>
      <c r="BFV17" s="47"/>
      <c r="BFW17" s="47"/>
      <c r="BFX17" s="47"/>
      <c r="BFY17" s="47"/>
      <c r="BFZ17" s="47"/>
      <c r="BGA17" s="47"/>
      <c r="BGB17" s="47"/>
      <c r="BGC17" s="47"/>
      <c r="BGD17" s="47"/>
      <c r="BGE17" s="47"/>
      <c r="BGF17" s="47"/>
      <c r="BGG17" s="47"/>
      <c r="BGH17" s="47"/>
      <c r="BGI17" s="47"/>
      <c r="BGJ17" s="47"/>
      <c r="BGK17" s="47"/>
      <c r="BGL17" s="47"/>
      <c r="BGM17" s="47"/>
      <c r="BGN17" s="47"/>
      <c r="BGO17" s="47"/>
      <c r="BGP17" s="47"/>
      <c r="BGQ17" s="47"/>
      <c r="BGR17" s="47"/>
      <c r="BGS17" s="47"/>
      <c r="BGT17" s="47"/>
      <c r="BGU17" s="47"/>
      <c r="BGV17" s="47"/>
      <c r="BGW17" s="47"/>
      <c r="BGX17" s="47"/>
      <c r="BGY17" s="47"/>
      <c r="BGZ17" s="47"/>
      <c r="BHA17" s="47"/>
      <c r="BHB17" s="47"/>
      <c r="BHC17" s="47"/>
      <c r="BHD17" s="47"/>
      <c r="BHE17" s="47"/>
      <c r="BHF17" s="47"/>
      <c r="BHG17" s="47"/>
      <c r="BHH17" s="47"/>
      <c r="BHI17" s="47"/>
      <c r="BHJ17" s="47"/>
      <c r="BHK17" s="47"/>
      <c r="BHL17" s="47"/>
      <c r="BHM17" s="47"/>
      <c r="BHN17" s="47"/>
      <c r="BHO17" s="47"/>
      <c r="BHP17" s="47"/>
      <c r="BHQ17" s="47"/>
      <c r="BHR17" s="47"/>
      <c r="BHS17" s="47"/>
      <c r="BHT17" s="47"/>
      <c r="BHU17" s="47"/>
      <c r="BHV17" s="47"/>
      <c r="BHW17" s="47"/>
      <c r="BHX17" s="47"/>
      <c r="BHY17" s="47"/>
      <c r="BHZ17" s="47"/>
      <c r="BIA17" s="47"/>
      <c r="BIB17" s="47"/>
      <c r="BIC17" s="47"/>
      <c r="BID17" s="47"/>
      <c r="BIE17" s="47"/>
      <c r="BIF17" s="47"/>
      <c r="BIG17" s="47"/>
      <c r="BIH17" s="47"/>
      <c r="BII17" s="47"/>
      <c r="BIJ17" s="47"/>
      <c r="BIK17" s="47"/>
      <c r="BIL17" s="47"/>
      <c r="BIM17" s="47"/>
      <c r="BIN17" s="47"/>
      <c r="BIO17" s="47"/>
      <c r="BIP17" s="47"/>
      <c r="BIQ17" s="47"/>
      <c r="BIR17" s="47"/>
      <c r="BIS17" s="47"/>
      <c r="BIT17" s="47"/>
      <c r="BIU17" s="47"/>
      <c r="BIV17" s="47"/>
      <c r="BIW17" s="47"/>
      <c r="BIX17" s="47"/>
      <c r="BIY17" s="47"/>
      <c r="BIZ17" s="47"/>
      <c r="BJA17" s="47"/>
      <c r="BJB17" s="47"/>
      <c r="BJC17" s="47"/>
      <c r="BJD17" s="47"/>
      <c r="BJE17" s="47"/>
      <c r="BJF17" s="47"/>
      <c r="BJG17" s="47"/>
      <c r="BJH17" s="47"/>
      <c r="BJI17" s="47"/>
      <c r="BJJ17" s="47"/>
      <c r="BJK17" s="47"/>
      <c r="BJL17" s="47"/>
      <c r="BJM17" s="47"/>
      <c r="BJN17" s="47"/>
      <c r="BJO17" s="47"/>
      <c r="BJP17" s="47"/>
      <c r="BJQ17" s="47"/>
      <c r="BJR17" s="47"/>
      <c r="BJS17" s="47"/>
      <c r="BJT17" s="47"/>
      <c r="BJU17" s="47"/>
      <c r="BJV17" s="47"/>
      <c r="BJW17" s="47"/>
      <c r="BJX17" s="47"/>
      <c r="BJY17" s="47"/>
      <c r="BJZ17" s="47"/>
      <c r="BKA17" s="47"/>
      <c r="BKB17" s="47"/>
      <c r="BKC17" s="47"/>
      <c r="BKD17" s="47"/>
      <c r="BKE17" s="47"/>
      <c r="BKF17" s="47"/>
      <c r="BKG17" s="47"/>
      <c r="BKH17" s="47"/>
      <c r="BKI17" s="47"/>
      <c r="BKJ17" s="47"/>
      <c r="BKK17" s="47"/>
      <c r="BKL17" s="47"/>
    </row>
    <row r="18" spans="1:1650" ht="45" x14ac:dyDescent="0.25">
      <c r="A18" s="3">
        <v>3</v>
      </c>
      <c r="B18" s="3">
        <v>10</v>
      </c>
      <c r="C18" s="24" t="s">
        <v>43</v>
      </c>
      <c r="D18" s="29">
        <v>10165.48</v>
      </c>
      <c r="E18" s="40">
        <f t="shared" si="1"/>
        <v>1.0000000000218279E-2</v>
      </c>
      <c r="F18" s="43">
        <v>10165.49</v>
      </c>
      <c r="G18" s="40">
        <f t="shared" si="2"/>
        <v>0</v>
      </c>
      <c r="H18" s="29">
        <v>10165.49</v>
      </c>
      <c r="I18" s="40"/>
      <c r="J18" s="29"/>
      <c r="K18" s="40"/>
      <c r="L18" s="29"/>
      <c r="M18" s="41"/>
      <c r="N18" s="29"/>
      <c r="O18" s="40">
        <f t="shared" si="3"/>
        <v>10197.629999999999</v>
      </c>
      <c r="P18" s="43">
        <v>10197.629999999999</v>
      </c>
      <c r="Q18" s="40">
        <f t="shared" si="4"/>
        <v>94.600000000000364</v>
      </c>
      <c r="R18" s="43">
        <v>10292.23</v>
      </c>
      <c r="S18" s="40">
        <f t="shared" si="5"/>
        <v>0</v>
      </c>
      <c r="T18" s="43">
        <v>10292.23</v>
      </c>
      <c r="U18" s="40"/>
      <c r="V18" s="43">
        <v>10642.47</v>
      </c>
      <c r="W18" s="43">
        <v>10642.47</v>
      </c>
      <c r="X18" s="42">
        <f t="shared" si="0"/>
        <v>476.98999999999978</v>
      </c>
      <c r="Y18" s="17"/>
      <c r="Z18" s="17"/>
      <c r="AA18" s="17"/>
      <c r="AB18" s="17"/>
    </row>
    <row r="19" spans="1:1650" s="2" customFormat="1" ht="15.75" x14ac:dyDescent="0.2">
      <c r="A19" s="19">
        <v>4</v>
      </c>
      <c r="B19" s="19" t="s">
        <v>4</v>
      </c>
      <c r="C19" s="23" t="s">
        <v>16</v>
      </c>
      <c r="D19" s="35">
        <f>D20+D21+D22</f>
        <v>144653.46</v>
      </c>
      <c r="E19" s="38">
        <f t="shared" si="1"/>
        <v>11869.920000000013</v>
      </c>
      <c r="F19" s="50">
        <v>156523.38</v>
      </c>
      <c r="G19" s="38">
        <f t="shared" si="2"/>
        <v>270279.15000000002</v>
      </c>
      <c r="H19" s="35">
        <v>426802.53</v>
      </c>
      <c r="I19" s="38"/>
      <c r="J19" s="35"/>
      <c r="K19" s="38"/>
      <c r="L19" s="35"/>
      <c r="M19" s="25"/>
      <c r="N19" s="35"/>
      <c r="O19" s="38">
        <f t="shared" si="3"/>
        <v>435279.93</v>
      </c>
      <c r="P19" s="50">
        <v>435279.93</v>
      </c>
      <c r="Q19" s="38">
        <f t="shared" si="4"/>
        <v>39314.25</v>
      </c>
      <c r="R19" s="50">
        <v>474594.18</v>
      </c>
      <c r="S19" s="38">
        <f t="shared" si="5"/>
        <v>1709.9400000000023</v>
      </c>
      <c r="T19" s="50">
        <v>476304.12</v>
      </c>
      <c r="U19" s="38"/>
      <c r="V19" s="50">
        <v>463451.18</v>
      </c>
      <c r="W19" s="50">
        <v>463451.18</v>
      </c>
      <c r="X19" s="21">
        <f t="shared" si="0"/>
        <v>318797.71999999997</v>
      </c>
      <c r="Y19" s="17"/>
      <c r="Z19" s="17"/>
      <c r="AA19" s="17"/>
      <c r="AB19" s="17"/>
    </row>
    <row r="20" spans="1:1650" ht="15.75" x14ac:dyDescent="0.25">
      <c r="A20" s="3">
        <v>4</v>
      </c>
      <c r="B20" s="3">
        <v>5</v>
      </c>
      <c r="C20" s="24" t="s">
        <v>17</v>
      </c>
      <c r="D20" s="30">
        <v>536.96</v>
      </c>
      <c r="E20" s="40">
        <f t="shared" si="1"/>
        <v>0</v>
      </c>
      <c r="F20" s="44">
        <v>536.96</v>
      </c>
      <c r="G20" s="40">
        <f t="shared" si="2"/>
        <v>0</v>
      </c>
      <c r="H20" s="30">
        <v>536.96</v>
      </c>
      <c r="I20" s="40"/>
      <c r="J20" s="30"/>
      <c r="K20" s="40"/>
      <c r="L20" s="30"/>
      <c r="M20" s="41"/>
      <c r="N20" s="30"/>
      <c r="O20" s="40">
        <f t="shared" si="3"/>
        <v>5806.96</v>
      </c>
      <c r="P20" s="43">
        <v>5806.96</v>
      </c>
      <c r="Q20" s="40">
        <f t="shared" si="4"/>
        <v>0</v>
      </c>
      <c r="R20" s="43">
        <v>5806.96</v>
      </c>
      <c r="S20" s="40">
        <f t="shared" si="5"/>
        <v>0</v>
      </c>
      <c r="T20" s="43">
        <v>5806.96</v>
      </c>
      <c r="U20" s="40"/>
      <c r="V20" s="43">
        <v>5806.96</v>
      </c>
      <c r="W20" s="43">
        <v>5806.96</v>
      </c>
      <c r="X20" s="42">
        <f t="shared" si="0"/>
        <v>5270</v>
      </c>
      <c r="Y20" s="17"/>
      <c r="Z20" s="17"/>
      <c r="AA20" s="17"/>
      <c r="AB20" s="17"/>
    </row>
    <row r="21" spans="1:1650" ht="15.75" x14ac:dyDescent="0.25">
      <c r="A21" s="3">
        <v>4</v>
      </c>
      <c r="B21" s="3">
        <v>9</v>
      </c>
      <c r="C21" s="24" t="s">
        <v>18</v>
      </c>
      <c r="D21" s="29">
        <v>137734.5</v>
      </c>
      <c r="E21" s="40">
        <f t="shared" si="1"/>
        <v>11319.920000000013</v>
      </c>
      <c r="F21" s="43">
        <v>149054.42000000001</v>
      </c>
      <c r="G21" s="40">
        <f t="shared" si="2"/>
        <v>271851.48</v>
      </c>
      <c r="H21" s="29">
        <v>420905.9</v>
      </c>
      <c r="I21" s="40"/>
      <c r="J21" s="29"/>
      <c r="K21" s="40"/>
      <c r="L21" s="29"/>
      <c r="M21" s="41"/>
      <c r="N21" s="29"/>
      <c r="O21" s="40">
        <f t="shared" si="3"/>
        <v>422603.87</v>
      </c>
      <c r="P21" s="43">
        <v>422603.87</v>
      </c>
      <c r="Q21" s="40">
        <f t="shared" si="4"/>
        <v>39314.25</v>
      </c>
      <c r="R21" s="43">
        <v>461918.12</v>
      </c>
      <c r="S21" s="40">
        <f t="shared" si="5"/>
        <v>2020.9400000000023</v>
      </c>
      <c r="T21" s="43">
        <v>463939.06</v>
      </c>
      <c r="U21" s="40"/>
      <c r="V21" s="43">
        <v>453594.92</v>
      </c>
      <c r="W21" s="43">
        <v>453594.92</v>
      </c>
      <c r="X21" s="42">
        <f t="shared" si="0"/>
        <v>315860.42</v>
      </c>
      <c r="Y21" s="17"/>
      <c r="Z21" s="17"/>
      <c r="AA21" s="17"/>
      <c r="AB21" s="17"/>
    </row>
    <row r="22" spans="1:1650" ht="15" customHeight="1" x14ac:dyDescent="0.25">
      <c r="A22" s="3">
        <v>4</v>
      </c>
      <c r="B22" s="3">
        <v>12</v>
      </c>
      <c r="C22" s="24" t="s">
        <v>19</v>
      </c>
      <c r="D22" s="30">
        <v>6382</v>
      </c>
      <c r="E22" s="40">
        <f t="shared" si="1"/>
        <v>550</v>
      </c>
      <c r="F22" s="43">
        <v>6932</v>
      </c>
      <c r="G22" s="40">
        <f t="shared" si="2"/>
        <v>-1572.33</v>
      </c>
      <c r="H22" s="29">
        <v>5359.67</v>
      </c>
      <c r="I22" s="40"/>
      <c r="J22" s="30"/>
      <c r="K22" s="40"/>
      <c r="L22" s="29"/>
      <c r="M22" s="41"/>
      <c r="N22" s="29"/>
      <c r="O22" s="40">
        <f t="shared" si="3"/>
        <v>6869.1</v>
      </c>
      <c r="P22" s="43">
        <v>6869.1</v>
      </c>
      <c r="Q22" s="40">
        <f t="shared" si="4"/>
        <v>0</v>
      </c>
      <c r="R22" s="43">
        <v>6869.1</v>
      </c>
      <c r="S22" s="40">
        <f t="shared" si="5"/>
        <v>-311</v>
      </c>
      <c r="T22" s="43">
        <v>6558.1</v>
      </c>
      <c r="U22" s="40"/>
      <c r="V22" s="43">
        <v>4049.3</v>
      </c>
      <c r="W22" s="43">
        <v>4049.3</v>
      </c>
      <c r="X22" s="42">
        <f t="shared" si="0"/>
        <v>-2332.6999999999998</v>
      </c>
      <c r="Y22" s="17"/>
      <c r="Z22" s="17"/>
      <c r="AA22" s="17"/>
      <c r="AB22" s="17"/>
    </row>
    <row r="23" spans="1:1650" s="2" customFormat="1" ht="15.75" x14ac:dyDescent="0.2">
      <c r="A23" s="19">
        <v>5</v>
      </c>
      <c r="B23" s="19" t="s">
        <v>4</v>
      </c>
      <c r="C23" s="23" t="s">
        <v>20</v>
      </c>
      <c r="D23" s="35">
        <f>D24+D25+D26+D27</f>
        <v>200216.02000000002</v>
      </c>
      <c r="E23" s="38">
        <f t="shared" si="1"/>
        <v>6743.3199999999779</v>
      </c>
      <c r="F23" s="50">
        <v>206959.34</v>
      </c>
      <c r="G23" s="38">
        <f t="shared" si="2"/>
        <v>4693.679999999993</v>
      </c>
      <c r="H23" s="35">
        <v>211653.02</v>
      </c>
      <c r="I23" s="38"/>
      <c r="J23" s="35"/>
      <c r="K23" s="38"/>
      <c r="L23" s="35"/>
      <c r="M23" s="25"/>
      <c r="N23" s="35"/>
      <c r="O23" s="38">
        <f t="shared" si="3"/>
        <v>205089.07</v>
      </c>
      <c r="P23" s="43">
        <v>205089.07</v>
      </c>
      <c r="Q23" s="38">
        <f t="shared" si="4"/>
        <v>-73881.110000000015</v>
      </c>
      <c r="R23" s="50">
        <v>131207.96</v>
      </c>
      <c r="S23" s="38">
        <f t="shared" si="5"/>
        <v>6440.8699999999953</v>
      </c>
      <c r="T23" s="50">
        <v>137648.82999999999</v>
      </c>
      <c r="U23" s="38"/>
      <c r="V23" s="50">
        <v>137974.09</v>
      </c>
      <c r="W23" s="50">
        <v>137974.09</v>
      </c>
      <c r="X23" s="21">
        <f t="shared" si="0"/>
        <v>-62241.930000000022</v>
      </c>
      <c r="Y23" s="17"/>
      <c r="Z23" s="17"/>
      <c r="AA23" s="17"/>
      <c r="AB23" s="17"/>
    </row>
    <row r="24" spans="1:1650" ht="15.75" x14ac:dyDescent="0.25">
      <c r="A24" s="3">
        <v>5</v>
      </c>
      <c r="B24" s="3">
        <v>1</v>
      </c>
      <c r="C24" s="24" t="s">
        <v>21</v>
      </c>
      <c r="D24" s="30">
        <v>245.56</v>
      </c>
      <c r="E24" s="40">
        <f t="shared" si="1"/>
        <v>1612.97</v>
      </c>
      <c r="F24" s="43">
        <v>1858.53</v>
      </c>
      <c r="G24" s="40">
        <f t="shared" si="2"/>
        <v>15</v>
      </c>
      <c r="H24" s="29">
        <v>1873.53</v>
      </c>
      <c r="I24" s="40"/>
      <c r="J24" s="30"/>
      <c r="K24" s="40"/>
      <c r="L24" s="30"/>
      <c r="M24" s="41"/>
      <c r="N24" s="30"/>
      <c r="O24" s="40">
        <f t="shared" si="3"/>
        <v>2224.0100000000002</v>
      </c>
      <c r="P24" s="43">
        <v>2224.0100000000002</v>
      </c>
      <c r="Q24" s="40">
        <f t="shared" si="4"/>
        <v>24.709999999999582</v>
      </c>
      <c r="R24" s="43">
        <v>2248.7199999999998</v>
      </c>
      <c r="S24" s="40">
        <f t="shared" si="5"/>
        <v>42.140000000000327</v>
      </c>
      <c r="T24" s="43">
        <v>2290.86</v>
      </c>
      <c r="U24" s="40"/>
      <c r="V24" s="43">
        <v>2290.86</v>
      </c>
      <c r="W24" s="43">
        <v>2290.86</v>
      </c>
      <c r="X24" s="42">
        <f t="shared" si="0"/>
        <v>2045.3000000000002</v>
      </c>
      <c r="Y24" s="17"/>
      <c r="Z24" s="17"/>
      <c r="AA24" s="17"/>
      <c r="AB24" s="17"/>
    </row>
    <row r="25" spans="1:1650" ht="15.75" x14ac:dyDescent="0.25">
      <c r="A25" s="3">
        <v>5</v>
      </c>
      <c r="B25" s="3">
        <v>2</v>
      </c>
      <c r="C25" s="24" t="s">
        <v>22</v>
      </c>
      <c r="D25" s="29">
        <v>2853.39</v>
      </c>
      <c r="E25" s="40">
        <f t="shared" si="1"/>
        <v>-9.9999999997635314E-3</v>
      </c>
      <c r="F25" s="43">
        <v>2853.38</v>
      </c>
      <c r="G25" s="40">
        <f t="shared" si="2"/>
        <v>0</v>
      </c>
      <c r="H25" s="29">
        <v>2853.38</v>
      </c>
      <c r="I25" s="40"/>
      <c r="J25" s="29"/>
      <c r="K25" s="40"/>
      <c r="L25" s="29"/>
      <c r="M25" s="41"/>
      <c r="N25" s="29"/>
      <c r="O25" s="40">
        <f t="shared" si="3"/>
        <v>2853.38</v>
      </c>
      <c r="P25" s="43">
        <v>2853.38</v>
      </c>
      <c r="Q25" s="40">
        <f t="shared" si="4"/>
        <v>9.9999999997635314E-3</v>
      </c>
      <c r="R25" s="43">
        <v>2853.39</v>
      </c>
      <c r="S25" s="40">
        <f t="shared" si="5"/>
        <v>-9.9999999997635314E-3</v>
      </c>
      <c r="T25" s="43">
        <v>2853.38</v>
      </c>
      <c r="U25" s="40"/>
      <c r="V25" s="43">
        <v>2853.38</v>
      </c>
      <c r="W25" s="43">
        <v>2853.38</v>
      </c>
      <c r="X25" s="42">
        <f t="shared" si="0"/>
        <v>-9.9999999997635314E-3</v>
      </c>
      <c r="Y25" s="17"/>
      <c r="Z25" s="17"/>
      <c r="AA25" s="17"/>
      <c r="AB25" s="17"/>
    </row>
    <row r="26" spans="1:1650" ht="15.75" x14ac:dyDescent="0.25">
      <c r="A26" s="3">
        <v>5</v>
      </c>
      <c r="B26" s="3">
        <v>3</v>
      </c>
      <c r="C26" s="24" t="s">
        <v>23</v>
      </c>
      <c r="D26" s="29">
        <v>147457.78</v>
      </c>
      <c r="E26" s="40">
        <f t="shared" si="1"/>
        <v>5130.3500000000058</v>
      </c>
      <c r="F26" s="43">
        <v>152588.13</v>
      </c>
      <c r="G26" s="40">
        <f t="shared" si="2"/>
        <v>3071.4899999999907</v>
      </c>
      <c r="H26" s="29">
        <v>155659.62</v>
      </c>
      <c r="I26" s="40"/>
      <c r="J26" s="29"/>
      <c r="K26" s="40"/>
      <c r="L26" s="29"/>
      <c r="M26" s="41"/>
      <c r="N26" s="29"/>
      <c r="O26" s="40">
        <f t="shared" si="3"/>
        <v>148745.19</v>
      </c>
      <c r="P26" s="43">
        <v>148745.19</v>
      </c>
      <c r="Q26" s="40">
        <f t="shared" si="4"/>
        <v>-74199.680000000008</v>
      </c>
      <c r="R26" s="43">
        <v>74545.509999999995</v>
      </c>
      <c r="S26" s="40">
        <f t="shared" si="5"/>
        <v>3449.4900000000052</v>
      </c>
      <c r="T26" s="43">
        <v>77995</v>
      </c>
      <c r="U26" s="40"/>
      <c r="V26" s="43">
        <v>77897.81</v>
      </c>
      <c r="W26" s="43">
        <v>77897.81</v>
      </c>
      <c r="X26" s="42">
        <f t="shared" si="0"/>
        <v>-69559.97</v>
      </c>
      <c r="Y26" s="17"/>
      <c r="Z26" s="17"/>
      <c r="AA26" s="17"/>
      <c r="AB26" s="17"/>
    </row>
    <row r="27" spans="1:1650" ht="30" x14ac:dyDescent="0.25">
      <c r="A27" s="3">
        <v>5</v>
      </c>
      <c r="B27" s="3">
        <v>5</v>
      </c>
      <c r="C27" s="24" t="s">
        <v>24</v>
      </c>
      <c r="D27" s="29">
        <v>49659.29</v>
      </c>
      <c r="E27" s="40">
        <f t="shared" si="1"/>
        <v>1.0000000002037268E-2</v>
      </c>
      <c r="F27" s="43">
        <v>49659.3</v>
      </c>
      <c r="G27" s="40">
        <f t="shared" si="2"/>
        <v>1607.1899999999951</v>
      </c>
      <c r="H27" s="29">
        <v>51266.49</v>
      </c>
      <c r="I27" s="40"/>
      <c r="J27" s="29"/>
      <c r="K27" s="40"/>
      <c r="L27" s="29"/>
      <c r="M27" s="41"/>
      <c r="N27" s="29"/>
      <c r="O27" s="40">
        <f t="shared" si="3"/>
        <v>51266.49</v>
      </c>
      <c r="P27" s="43">
        <v>51266.49</v>
      </c>
      <c r="Q27" s="40">
        <f t="shared" si="4"/>
        <v>293.84999999999854</v>
      </c>
      <c r="R27" s="43">
        <v>51560.34</v>
      </c>
      <c r="S27" s="40">
        <f t="shared" si="5"/>
        <v>2949.25</v>
      </c>
      <c r="T27" s="43">
        <v>54509.59</v>
      </c>
      <c r="U27" s="40"/>
      <c r="V27" s="43">
        <v>54932.04</v>
      </c>
      <c r="W27" s="43">
        <v>54932.04</v>
      </c>
      <c r="X27" s="42">
        <f t="shared" si="0"/>
        <v>5272.75</v>
      </c>
      <c r="Y27" s="17"/>
      <c r="Z27" s="17"/>
      <c r="AA27" s="17"/>
      <c r="AB27" s="17"/>
    </row>
    <row r="28" spans="1:1650" ht="15.75" x14ac:dyDescent="0.25">
      <c r="A28" s="19">
        <v>6</v>
      </c>
      <c r="B28" s="19" t="s">
        <v>4</v>
      </c>
      <c r="C28" s="20" t="s">
        <v>49</v>
      </c>
      <c r="D28" s="35">
        <f>D29</f>
        <v>471.64</v>
      </c>
      <c r="E28" s="38">
        <f t="shared" si="1"/>
        <v>0</v>
      </c>
      <c r="F28" s="51">
        <v>471.64</v>
      </c>
      <c r="G28" s="38">
        <f t="shared" si="2"/>
        <v>0</v>
      </c>
      <c r="H28" s="52">
        <v>471.64</v>
      </c>
      <c r="I28" s="40"/>
      <c r="J28" s="46"/>
      <c r="K28" s="40"/>
      <c r="L28" s="46"/>
      <c r="M28" s="41"/>
      <c r="N28" s="46"/>
      <c r="O28" s="38">
        <f t="shared" si="3"/>
        <v>471.64</v>
      </c>
      <c r="P28" s="50">
        <v>471.64</v>
      </c>
      <c r="Q28" s="38">
        <f t="shared" si="4"/>
        <v>0</v>
      </c>
      <c r="R28" s="50">
        <v>471.64</v>
      </c>
      <c r="S28" s="38">
        <f t="shared" si="5"/>
        <v>0</v>
      </c>
      <c r="T28" s="50">
        <v>471.64</v>
      </c>
      <c r="U28" s="40"/>
      <c r="V28" s="50">
        <v>471.64</v>
      </c>
      <c r="W28" s="50">
        <v>471.64</v>
      </c>
      <c r="X28" s="21">
        <f t="shared" si="0"/>
        <v>0</v>
      </c>
      <c r="Y28" s="17"/>
      <c r="Z28" s="17"/>
      <c r="AA28" s="17"/>
      <c r="AB28" s="17"/>
    </row>
    <row r="29" spans="1:1650" ht="30" x14ac:dyDescent="0.25">
      <c r="A29" s="48">
        <v>6</v>
      </c>
      <c r="B29" s="48">
        <v>5</v>
      </c>
      <c r="C29" s="49" t="s">
        <v>50</v>
      </c>
      <c r="D29" s="29">
        <v>471.64</v>
      </c>
      <c r="E29" s="40">
        <f t="shared" si="1"/>
        <v>0</v>
      </c>
      <c r="F29" s="44">
        <v>471.64</v>
      </c>
      <c r="G29" s="40">
        <f t="shared" si="2"/>
        <v>0</v>
      </c>
      <c r="H29" s="30">
        <v>471.64</v>
      </c>
      <c r="I29" s="40"/>
      <c r="J29" s="29"/>
      <c r="K29" s="40"/>
      <c r="L29" s="29"/>
      <c r="M29" s="41"/>
      <c r="N29" s="29"/>
      <c r="O29" s="40">
        <f t="shared" si="3"/>
        <v>471.64</v>
      </c>
      <c r="P29" s="43">
        <v>471.64</v>
      </c>
      <c r="Q29" s="40">
        <f t="shared" si="4"/>
        <v>0</v>
      </c>
      <c r="R29" s="43">
        <v>471.64</v>
      </c>
      <c r="S29" s="40">
        <f t="shared" si="5"/>
        <v>0</v>
      </c>
      <c r="T29" s="43">
        <v>471.64</v>
      </c>
      <c r="U29" s="40"/>
      <c r="V29" s="43">
        <v>471.64</v>
      </c>
      <c r="W29" s="43">
        <v>471.64</v>
      </c>
      <c r="X29" s="42">
        <f t="shared" si="0"/>
        <v>0</v>
      </c>
      <c r="Y29" s="17"/>
      <c r="Z29" s="17"/>
      <c r="AA29" s="17"/>
      <c r="AB29" s="17"/>
    </row>
    <row r="30" spans="1:1650" s="2" customFormat="1" ht="15.75" x14ac:dyDescent="0.2">
      <c r="A30" s="19">
        <v>7</v>
      </c>
      <c r="B30" s="19" t="s">
        <v>4</v>
      </c>
      <c r="C30" s="23" t="s">
        <v>25</v>
      </c>
      <c r="D30" s="35">
        <f>D31+D32+D33+D34+D35</f>
        <v>1061616.1400000001</v>
      </c>
      <c r="E30" s="38">
        <f t="shared" si="1"/>
        <v>28676.959999999963</v>
      </c>
      <c r="F30" s="50">
        <v>1090293.1000000001</v>
      </c>
      <c r="G30" s="45">
        <f t="shared" si="2"/>
        <v>38209.279999999795</v>
      </c>
      <c r="H30" s="35">
        <v>1128502.3799999999</v>
      </c>
      <c r="I30" s="38"/>
      <c r="J30" s="35"/>
      <c r="K30" s="38"/>
      <c r="L30" s="35"/>
      <c r="M30" s="25"/>
      <c r="N30" s="35"/>
      <c r="O30" s="45">
        <f t="shared" si="3"/>
        <v>1153364.56</v>
      </c>
      <c r="P30" s="50">
        <v>1153364.56</v>
      </c>
      <c r="Q30" s="45">
        <f t="shared" si="4"/>
        <v>5232.1699999999255</v>
      </c>
      <c r="R30" s="50">
        <v>1158596.73</v>
      </c>
      <c r="S30" s="45">
        <f t="shared" si="5"/>
        <v>5715.7099999999627</v>
      </c>
      <c r="T30" s="50">
        <v>1164312.44</v>
      </c>
      <c r="U30" s="38"/>
      <c r="V30" s="50">
        <v>1186846.8600000001</v>
      </c>
      <c r="W30" s="50">
        <v>1186846.8600000001</v>
      </c>
      <c r="X30" s="21">
        <f t="shared" si="0"/>
        <v>125230.71999999997</v>
      </c>
      <c r="Y30" s="17"/>
      <c r="Z30" s="17"/>
      <c r="AA30" s="17"/>
      <c r="AB30" s="17"/>
    </row>
    <row r="31" spans="1:1650" ht="15.75" x14ac:dyDescent="0.25">
      <c r="A31" s="3">
        <v>7</v>
      </c>
      <c r="B31" s="3">
        <v>1</v>
      </c>
      <c r="C31" s="24" t="s">
        <v>26</v>
      </c>
      <c r="D31" s="29">
        <v>415036.49</v>
      </c>
      <c r="E31" s="40">
        <f t="shared" si="1"/>
        <v>10946.929999999993</v>
      </c>
      <c r="F31" s="43">
        <v>425983.42</v>
      </c>
      <c r="G31" s="40">
        <f t="shared" si="2"/>
        <v>595.8300000000163</v>
      </c>
      <c r="H31" s="29">
        <v>426579.25</v>
      </c>
      <c r="I31" s="40"/>
      <c r="J31" s="29"/>
      <c r="K31" s="40"/>
      <c r="L31" s="29"/>
      <c r="M31" s="41"/>
      <c r="N31" s="29"/>
      <c r="O31" s="40">
        <f t="shared" si="3"/>
        <v>433159.08</v>
      </c>
      <c r="P31" s="43">
        <v>433159.08</v>
      </c>
      <c r="Q31" s="40">
        <f t="shared" si="4"/>
        <v>3264.0199999999604</v>
      </c>
      <c r="R31" s="43">
        <v>436423.1</v>
      </c>
      <c r="S31" s="40">
        <f t="shared" si="5"/>
        <v>-954.30999999999767</v>
      </c>
      <c r="T31" s="43">
        <v>435468.79</v>
      </c>
      <c r="U31" s="40"/>
      <c r="V31" s="43">
        <v>439262</v>
      </c>
      <c r="W31" s="43">
        <v>439262</v>
      </c>
      <c r="X31" s="42">
        <f t="shared" si="0"/>
        <v>24225.510000000009</v>
      </c>
      <c r="Y31" s="17"/>
      <c r="Z31" s="17"/>
      <c r="AA31" s="17"/>
      <c r="AB31" s="17"/>
    </row>
    <row r="32" spans="1:1650" ht="15.75" x14ac:dyDescent="0.25">
      <c r="A32" s="3">
        <v>7</v>
      </c>
      <c r="B32" s="3">
        <v>2</v>
      </c>
      <c r="C32" s="24" t="s">
        <v>27</v>
      </c>
      <c r="D32" s="29">
        <v>554412</v>
      </c>
      <c r="E32" s="40">
        <f t="shared" si="1"/>
        <v>10636.75</v>
      </c>
      <c r="F32" s="43">
        <v>565048.75</v>
      </c>
      <c r="G32" s="40">
        <f t="shared" si="2"/>
        <v>40291.050000000047</v>
      </c>
      <c r="H32" s="29">
        <v>605339.80000000005</v>
      </c>
      <c r="I32" s="40"/>
      <c r="J32" s="29"/>
      <c r="K32" s="40"/>
      <c r="L32" s="29"/>
      <c r="M32" s="41"/>
      <c r="N32" s="29"/>
      <c r="O32" s="40">
        <f t="shared" si="3"/>
        <v>622656.46</v>
      </c>
      <c r="P32" s="43">
        <v>622656.46</v>
      </c>
      <c r="Q32" s="40">
        <f t="shared" si="4"/>
        <v>2026.859999999986</v>
      </c>
      <c r="R32" s="43">
        <v>624683.31999999995</v>
      </c>
      <c r="S32" s="40">
        <f t="shared" si="5"/>
        <v>4222.5300000000279</v>
      </c>
      <c r="T32" s="43">
        <v>628905.85</v>
      </c>
      <c r="U32" s="40"/>
      <c r="V32" s="43">
        <v>646905.31999999995</v>
      </c>
      <c r="W32" s="43">
        <v>646905.31999999995</v>
      </c>
      <c r="X32" s="42">
        <f t="shared" si="0"/>
        <v>92493.319999999949</v>
      </c>
      <c r="Y32" s="17"/>
      <c r="Z32" s="17"/>
      <c r="AA32" s="17"/>
      <c r="AB32" s="17"/>
    </row>
    <row r="33" spans="1:28" ht="15.75" x14ac:dyDescent="0.25">
      <c r="A33" s="3">
        <v>7</v>
      </c>
      <c r="B33" s="3">
        <v>3</v>
      </c>
      <c r="C33" s="24" t="s">
        <v>28</v>
      </c>
      <c r="D33" s="29">
        <v>62553.9</v>
      </c>
      <c r="E33" s="40">
        <f t="shared" si="1"/>
        <v>502.68999999999505</v>
      </c>
      <c r="F33" s="43">
        <v>63056.59</v>
      </c>
      <c r="G33" s="40">
        <f t="shared" si="2"/>
        <v>188.72000000000116</v>
      </c>
      <c r="H33" s="29">
        <v>63245.31</v>
      </c>
      <c r="I33" s="40"/>
      <c r="J33" s="29"/>
      <c r="K33" s="40"/>
      <c r="L33" s="29"/>
      <c r="M33" s="41"/>
      <c r="N33" s="29"/>
      <c r="O33" s="40">
        <f t="shared" si="3"/>
        <v>63746.16</v>
      </c>
      <c r="P33" s="43">
        <v>63746.16</v>
      </c>
      <c r="Q33" s="40">
        <f t="shared" si="4"/>
        <v>154.44999999999709</v>
      </c>
      <c r="R33" s="43">
        <v>63900.61</v>
      </c>
      <c r="S33" s="40">
        <f t="shared" si="5"/>
        <v>1783.929999999993</v>
      </c>
      <c r="T33" s="43">
        <v>65684.539999999994</v>
      </c>
      <c r="U33" s="40"/>
      <c r="V33" s="43">
        <v>67933.88</v>
      </c>
      <c r="W33" s="43">
        <v>67933.88</v>
      </c>
      <c r="X33" s="42">
        <f t="shared" si="0"/>
        <v>5379.9800000000032</v>
      </c>
      <c r="Y33" s="17"/>
      <c r="Z33" s="17"/>
      <c r="AA33" s="17"/>
      <c r="AB33" s="17"/>
    </row>
    <row r="34" spans="1:28" ht="15.75" x14ac:dyDescent="0.25">
      <c r="A34" s="3">
        <v>7</v>
      </c>
      <c r="B34" s="3">
        <v>7</v>
      </c>
      <c r="C34" s="24" t="s">
        <v>29</v>
      </c>
      <c r="D34" s="29">
        <v>2762.03</v>
      </c>
      <c r="E34" s="40">
        <f t="shared" si="1"/>
        <v>213.34999999999991</v>
      </c>
      <c r="F34" s="43">
        <v>2975.38</v>
      </c>
      <c r="G34" s="40">
        <f t="shared" si="2"/>
        <v>349.5</v>
      </c>
      <c r="H34" s="29">
        <v>3324.88</v>
      </c>
      <c r="I34" s="40"/>
      <c r="J34" s="29"/>
      <c r="K34" s="40"/>
      <c r="L34" s="29"/>
      <c r="M34" s="41"/>
      <c r="N34" s="29"/>
      <c r="O34" s="40">
        <f t="shared" si="3"/>
        <v>3359.88</v>
      </c>
      <c r="P34" s="43">
        <v>3359.88</v>
      </c>
      <c r="Q34" s="40">
        <f t="shared" si="4"/>
        <v>20.480000000000018</v>
      </c>
      <c r="R34" s="43">
        <v>3380.36</v>
      </c>
      <c r="S34" s="40">
        <f t="shared" si="5"/>
        <v>397.79999999999973</v>
      </c>
      <c r="T34" s="43">
        <v>3778.16</v>
      </c>
      <c r="U34" s="40"/>
      <c r="V34" s="43">
        <v>3778.16</v>
      </c>
      <c r="W34" s="43">
        <v>3778.16</v>
      </c>
      <c r="X34" s="42">
        <f t="shared" si="0"/>
        <v>1016.1299999999997</v>
      </c>
      <c r="Y34" s="17"/>
      <c r="Z34" s="17"/>
      <c r="AA34" s="17"/>
      <c r="AB34" s="17"/>
    </row>
    <row r="35" spans="1:28" ht="15.75" x14ac:dyDescent="0.25">
      <c r="A35" s="3">
        <v>7</v>
      </c>
      <c r="B35" s="3">
        <v>9</v>
      </c>
      <c r="C35" s="24" t="s">
        <v>30</v>
      </c>
      <c r="D35" s="29">
        <v>26851.72</v>
      </c>
      <c r="E35" s="40">
        <f t="shared" si="1"/>
        <v>6377.239999999998</v>
      </c>
      <c r="F35" s="43">
        <v>33228.959999999999</v>
      </c>
      <c r="G35" s="40">
        <f t="shared" si="2"/>
        <v>-3215.8199999999997</v>
      </c>
      <c r="H35" s="29">
        <v>30013.14</v>
      </c>
      <c r="I35" s="40"/>
      <c r="J35" s="29"/>
      <c r="K35" s="40"/>
      <c r="L35" s="29"/>
      <c r="M35" s="41"/>
      <c r="N35" s="29"/>
      <c r="O35" s="40">
        <f t="shared" si="3"/>
        <v>30442.98</v>
      </c>
      <c r="P35" s="43">
        <v>30442.98</v>
      </c>
      <c r="Q35" s="40">
        <f t="shared" si="4"/>
        <v>-233.63999999999942</v>
      </c>
      <c r="R35" s="43">
        <v>30209.34</v>
      </c>
      <c r="S35" s="40">
        <f t="shared" si="5"/>
        <v>265.7599999999984</v>
      </c>
      <c r="T35" s="43">
        <v>30475.1</v>
      </c>
      <c r="U35" s="40"/>
      <c r="V35" s="43">
        <v>28967.5</v>
      </c>
      <c r="W35" s="43">
        <v>28967.5</v>
      </c>
      <c r="X35" s="42">
        <f t="shared" si="0"/>
        <v>2115.7799999999988</v>
      </c>
      <c r="Y35" s="17"/>
      <c r="Z35" s="17"/>
      <c r="AA35" s="17"/>
      <c r="AB35" s="17"/>
    </row>
    <row r="36" spans="1:28" s="2" customFormat="1" ht="15.75" x14ac:dyDescent="0.2">
      <c r="A36" s="19">
        <v>8</v>
      </c>
      <c r="B36" s="19" t="s">
        <v>4</v>
      </c>
      <c r="C36" s="23" t="s">
        <v>31</v>
      </c>
      <c r="D36" s="35">
        <f>D37+D38</f>
        <v>152365.47</v>
      </c>
      <c r="E36" s="38">
        <f t="shared" si="1"/>
        <v>10291.950000000012</v>
      </c>
      <c r="F36" s="50">
        <v>162657.42000000001</v>
      </c>
      <c r="G36" s="38">
        <f t="shared" si="2"/>
        <v>24418.439999999973</v>
      </c>
      <c r="H36" s="35">
        <v>187075.86</v>
      </c>
      <c r="I36" s="38"/>
      <c r="J36" s="35"/>
      <c r="K36" s="38"/>
      <c r="L36" s="35"/>
      <c r="M36" s="25"/>
      <c r="N36" s="35"/>
      <c r="O36" s="38">
        <f t="shared" si="3"/>
        <v>193663.28</v>
      </c>
      <c r="P36" s="50">
        <v>193663.28</v>
      </c>
      <c r="Q36" s="38">
        <f t="shared" si="4"/>
        <v>4684.1199999999953</v>
      </c>
      <c r="R36" s="50">
        <v>198347.4</v>
      </c>
      <c r="S36" s="38">
        <f t="shared" si="5"/>
        <v>2347.2300000000105</v>
      </c>
      <c r="T36" s="50">
        <v>200694.63</v>
      </c>
      <c r="U36" s="38"/>
      <c r="V36" s="50">
        <v>200028.23</v>
      </c>
      <c r="W36" s="50">
        <v>200028.23</v>
      </c>
      <c r="X36" s="21">
        <f t="shared" si="0"/>
        <v>47662.760000000009</v>
      </c>
      <c r="Y36" s="17"/>
      <c r="Z36" s="17"/>
      <c r="AA36" s="17"/>
      <c r="AB36" s="17"/>
    </row>
    <row r="37" spans="1:28" ht="15.75" x14ac:dyDescent="0.25">
      <c r="A37" s="3">
        <v>8</v>
      </c>
      <c r="B37" s="3">
        <v>1</v>
      </c>
      <c r="C37" s="24" t="s">
        <v>32</v>
      </c>
      <c r="D37" s="29">
        <v>141468.21</v>
      </c>
      <c r="E37" s="40">
        <f t="shared" si="1"/>
        <v>10148.119999999995</v>
      </c>
      <c r="F37" s="43">
        <v>151616.32999999999</v>
      </c>
      <c r="G37" s="40">
        <f t="shared" si="2"/>
        <v>24348.540000000008</v>
      </c>
      <c r="H37" s="29">
        <v>175964.87</v>
      </c>
      <c r="I37" s="40"/>
      <c r="J37" s="29"/>
      <c r="K37" s="40"/>
      <c r="L37" s="29"/>
      <c r="M37" s="41"/>
      <c r="N37" s="29"/>
      <c r="O37" s="40">
        <f t="shared" si="3"/>
        <v>182535.3</v>
      </c>
      <c r="P37" s="43">
        <v>182535.3</v>
      </c>
      <c r="Q37" s="40">
        <f t="shared" si="4"/>
        <v>4638.3099999999977</v>
      </c>
      <c r="R37" s="43">
        <v>187173.61</v>
      </c>
      <c r="S37" s="40">
        <f t="shared" si="5"/>
        <v>2229.140000000014</v>
      </c>
      <c r="T37" s="43">
        <v>189402.75</v>
      </c>
      <c r="U37" s="40"/>
      <c r="V37" s="43">
        <v>188423.87</v>
      </c>
      <c r="W37" s="43">
        <v>188423.87</v>
      </c>
      <c r="X37" s="42">
        <f t="shared" si="0"/>
        <v>46955.66</v>
      </c>
      <c r="Y37" s="17"/>
      <c r="Z37" s="17"/>
      <c r="AA37" s="17"/>
      <c r="AB37" s="17"/>
    </row>
    <row r="38" spans="1:28" ht="30" x14ac:dyDescent="0.25">
      <c r="A38" s="3">
        <v>8</v>
      </c>
      <c r="B38" s="3">
        <v>4</v>
      </c>
      <c r="C38" s="24" t="s">
        <v>33</v>
      </c>
      <c r="D38" s="29">
        <v>10897.26</v>
      </c>
      <c r="E38" s="40">
        <f t="shared" si="1"/>
        <v>143.82999999999993</v>
      </c>
      <c r="F38" s="43">
        <v>11041.09</v>
      </c>
      <c r="G38" s="40">
        <f t="shared" si="2"/>
        <v>69.899999999999636</v>
      </c>
      <c r="H38" s="29">
        <v>11110.99</v>
      </c>
      <c r="I38" s="40"/>
      <c r="J38" s="29"/>
      <c r="K38" s="40"/>
      <c r="L38" s="29"/>
      <c r="M38" s="41"/>
      <c r="N38" s="29"/>
      <c r="O38" s="40">
        <f t="shared" si="3"/>
        <v>11127.98</v>
      </c>
      <c r="P38" s="43">
        <v>11127.98</v>
      </c>
      <c r="Q38" s="40">
        <f t="shared" si="4"/>
        <v>45.81000000000131</v>
      </c>
      <c r="R38" s="43">
        <v>11173.79</v>
      </c>
      <c r="S38" s="40">
        <f t="shared" si="5"/>
        <v>118.08999999999833</v>
      </c>
      <c r="T38" s="43">
        <v>11291.88</v>
      </c>
      <c r="U38" s="40"/>
      <c r="V38" s="43">
        <v>11604.36</v>
      </c>
      <c r="W38" s="43">
        <v>11604.36</v>
      </c>
      <c r="X38" s="42">
        <f t="shared" si="0"/>
        <v>707.10000000000036</v>
      </c>
      <c r="Y38" s="17"/>
      <c r="Z38" s="17"/>
      <c r="AA38" s="17"/>
      <c r="AB38" s="17"/>
    </row>
    <row r="39" spans="1:28" s="2" customFormat="1" ht="15.75" x14ac:dyDescent="0.2">
      <c r="A39" s="19">
        <v>10</v>
      </c>
      <c r="B39" s="19" t="s">
        <v>4</v>
      </c>
      <c r="C39" s="23" t="s">
        <v>34</v>
      </c>
      <c r="D39" s="35">
        <f>D40+D41+D42</f>
        <v>533338.93000000005</v>
      </c>
      <c r="E39" s="38">
        <f t="shared" si="1"/>
        <v>40.019999999902211</v>
      </c>
      <c r="F39" s="50">
        <v>533378.94999999995</v>
      </c>
      <c r="G39" s="38">
        <f t="shared" si="2"/>
        <v>2070.1800000000512</v>
      </c>
      <c r="H39" s="35">
        <v>535449.13</v>
      </c>
      <c r="I39" s="38"/>
      <c r="J39" s="35"/>
      <c r="K39" s="38"/>
      <c r="L39" s="35"/>
      <c r="M39" s="25"/>
      <c r="N39" s="35"/>
      <c r="O39" s="38">
        <f t="shared" si="3"/>
        <v>511850.25</v>
      </c>
      <c r="P39" s="50">
        <v>511850.25</v>
      </c>
      <c r="Q39" s="38">
        <f t="shared" si="4"/>
        <v>435.51000000000931</v>
      </c>
      <c r="R39" s="50">
        <v>512285.76</v>
      </c>
      <c r="S39" s="38">
        <f t="shared" si="5"/>
        <v>1563.4500000000116</v>
      </c>
      <c r="T39" s="50">
        <v>513849.21</v>
      </c>
      <c r="U39" s="38"/>
      <c r="V39" s="50">
        <v>510249.39</v>
      </c>
      <c r="W39" s="50">
        <v>510249.39</v>
      </c>
      <c r="X39" s="21">
        <f t="shared" si="0"/>
        <v>-23089.540000000037</v>
      </c>
      <c r="Y39" s="17"/>
      <c r="Z39" s="17"/>
      <c r="AA39" s="17"/>
      <c r="AB39" s="17"/>
    </row>
    <row r="40" spans="1:28" ht="15.75" x14ac:dyDescent="0.25">
      <c r="A40" s="3">
        <v>10</v>
      </c>
      <c r="B40" s="3">
        <v>3</v>
      </c>
      <c r="C40" s="24" t="s">
        <v>35</v>
      </c>
      <c r="D40" s="29">
        <v>256629.9</v>
      </c>
      <c r="E40" s="40">
        <f t="shared" si="1"/>
        <v>40.029999999998836</v>
      </c>
      <c r="F40" s="43">
        <v>256669.93</v>
      </c>
      <c r="G40" s="40">
        <f t="shared" si="2"/>
        <v>2043.3399999999965</v>
      </c>
      <c r="H40" s="29">
        <v>258713.27</v>
      </c>
      <c r="I40" s="40"/>
      <c r="J40" s="29"/>
      <c r="K40" s="40"/>
      <c r="L40" s="29"/>
      <c r="M40" s="41"/>
      <c r="N40" s="29"/>
      <c r="O40" s="40">
        <f t="shared" si="3"/>
        <v>252940.07</v>
      </c>
      <c r="P40" s="43">
        <v>252940.07</v>
      </c>
      <c r="Q40" s="40">
        <f t="shared" si="4"/>
        <v>4143.0099999999802</v>
      </c>
      <c r="R40" s="43">
        <v>257083.08</v>
      </c>
      <c r="S40" s="40">
        <f t="shared" si="5"/>
        <v>1273.0299999999988</v>
      </c>
      <c r="T40" s="43">
        <v>258356.11</v>
      </c>
      <c r="U40" s="40"/>
      <c r="V40" s="43">
        <v>268750.43</v>
      </c>
      <c r="W40" s="43">
        <v>268750.43</v>
      </c>
      <c r="X40" s="42">
        <f t="shared" si="0"/>
        <v>12120.529999999999</v>
      </c>
      <c r="Y40" s="17"/>
      <c r="Z40" s="17"/>
      <c r="AA40" s="17"/>
      <c r="AB40" s="17"/>
    </row>
    <row r="41" spans="1:28" ht="15.75" x14ac:dyDescent="0.25">
      <c r="A41" s="3">
        <v>10</v>
      </c>
      <c r="B41" s="3">
        <v>4</v>
      </c>
      <c r="C41" s="24" t="s">
        <v>36</v>
      </c>
      <c r="D41" s="29">
        <v>247824.75</v>
      </c>
      <c r="E41" s="40">
        <f t="shared" si="1"/>
        <v>0</v>
      </c>
      <c r="F41" s="43">
        <v>247824.75</v>
      </c>
      <c r="G41" s="40">
        <f t="shared" si="2"/>
        <v>0</v>
      </c>
      <c r="H41" s="29">
        <v>247824.75</v>
      </c>
      <c r="I41" s="40"/>
      <c r="J41" s="29"/>
      <c r="K41" s="40"/>
      <c r="L41" s="29"/>
      <c r="M41" s="41"/>
      <c r="N41" s="29"/>
      <c r="O41" s="40">
        <f t="shared" si="3"/>
        <v>229617.79</v>
      </c>
      <c r="P41" s="43">
        <v>229617.79</v>
      </c>
      <c r="Q41" s="40">
        <f t="shared" si="4"/>
        <v>-3707.5</v>
      </c>
      <c r="R41" s="43">
        <v>225910.29</v>
      </c>
      <c r="S41" s="40">
        <f t="shared" si="5"/>
        <v>-195.61000000001513</v>
      </c>
      <c r="T41" s="43">
        <v>225714.68</v>
      </c>
      <c r="U41" s="40"/>
      <c r="V41" s="43">
        <v>211619.4</v>
      </c>
      <c r="W41" s="43">
        <v>211619.4</v>
      </c>
      <c r="X41" s="42">
        <f t="shared" si="0"/>
        <v>-36205.350000000006</v>
      </c>
      <c r="Y41" s="17"/>
      <c r="Z41" s="17"/>
      <c r="AA41" s="17"/>
      <c r="AB41" s="17"/>
    </row>
    <row r="42" spans="1:28" ht="15.75" x14ac:dyDescent="0.25">
      <c r="A42" s="3">
        <v>10</v>
      </c>
      <c r="B42" s="3">
        <v>6</v>
      </c>
      <c r="C42" s="24" t="s">
        <v>37</v>
      </c>
      <c r="D42" s="29">
        <v>28884.28</v>
      </c>
      <c r="E42" s="40">
        <f t="shared" si="1"/>
        <v>-9.9999999983992893E-3</v>
      </c>
      <c r="F42" s="43">
        <v>28884.27</v>
      </c>
      <c r="G42" s="40">
        <f t="shared" si="2"/>
        <v>26.840000000000146</v>
      </c>
      <c r="H42" s="29">
        <v>28911.11</v>
      </c>
      <c r="I42" s="40"/>
      <c r="J42" s="29"/>
      <c r="K42" s="40"/>
      <c r="L42" s="29"/>
      <c r="M42" s="41"/>
      <c r="N42" s="29"/>
      <c r="O42" s="40">
        <f t="shared" si="3"/>
        <v>29292.39</v>
      </c>
      <c r="P42" s="43">
        <v>29292.39</v>
      </c>
      <c r="Q42" s="40">
        <f t="shared" si="4"/>
        <v>0</v>
      </c>
      <c r="R42" s="43">
        <v>29292.39</v>
      </c>
      <c r="S42" s="40">
        <f t="shared" si="5"/>
        <v>486.02999999999884</v>
      </c>
      <c r="T42" s="43">
        <v>29778.42</v>
      </c>
      <c r="U42" s="40"/>
      <c r="V42" s="43">
        <v>29879.56</v>
      </c>
      <c r="W42" s="43">
        <v>29879.56</v>
      </c>
      <c r="X42" s="42">
        <f t="shared" si="0"/>
        <v>995.28000000000247</v>
      </c>
      <c r="Y42" s="17"/>
      <c r="Z42" s="17"/>
      <c r="AA42" s="17"/>
      <c r="AB42" s="17"/>
    </row>
    <row r="43" spans="1:28" s="2" customFormat="1" ht="15.75" x14ac:dyDescent="0.2">
      <c r="A43" s="19">
        <v>11</v>
      </c>
      <c r="B43" s="19" t="s">
        <v>4</v>
      </c>
      <c r="C43" s="23" t="s">
        <v>38</v>
      </c>
      <c r="D43" s="35">
        <f>D44+D45+D46</f>
        <v>35650.33</v>
      </c>
      <c r="E43" s="38">
        <f t="shared" si="1"/>
        <v>281.47000000000116</v>
      </c>
      <c r="F43" s="50">
        <v>35931.800000000003</v>
      </c>
      <c r="G43" s="38">
        <f t="shared" si="2"/>
        <v>486.43999999999505</v>
      </c>
      <c r="H43" s="35">
        <v>36418.239999999998</v>
      </c>
      <c r="I43" s="38"/>
      <c r="J43" s="35"/>
      <c r="K43" s="38"/>
      <c r="L43" s="35"/>
      <c r="M43" s="25"/>
      <c r="N43" s="35"/>
      <c r="O43" s="38">
        <f t="shared" si="3"/>
        <v>38112.92</v>
      </c>
      <c r="P43" s="50">
        <v>38112.92</v>
      </c>
      <c r="Q43" s="38">
        <f t="shared" si="4"/>
        <v>160.22000000000116</v>
      </c>
      <c r="R43" s="50">
        <v>38273.14</v>
      </c>
      <c r="S43" s="38">
        <f t="shared" si="5"/>
        <v>-20.589999999996508</v>
      </c>
      <c r="T43" s="50">
        <v>38252.550000000003</v>
      </c>
      <c r="U43" s="38"/>
      <c r="V43" s="50">
        <v>38466.46</v>
      </c>
      <c r="W43" s="50">
        <v>38466.46</v>
      </c>
      <c r="X43" s="21">
        <f t="shared" si="0"/>
        <v>2816.1299999999974</v>
      </c>
      <c r="Y43" s="17"/>
      <c r="Z43" s="17"/>
      <c r="AA43" s="17"/>
      <c r="AB43" s="17"/>
    </row>
    <row r="44" spans="1:28" ht="15.75" x14ac:dyDescent="0.25">
      <c r="A44" s="3">
        <v>11</v>
      </c>
      <c r="B44" s="3">
        <v>1</v>
      </c>
      <c r="C44" s="24" t="s">
        <v>39</v>
      </c>
      <c r="D44" s="29">
        <v>31397.84</v>
      </c>
      <c r="E44" s="40">
        <f t="shared" si="1"/>
        <v>281.47000000000116</v>
      </c>
      <c r="F44" s="43">
        <v>31679.31</v>
      </c>
      <c r="G44" s="40">
        <f t="shared" si="2"/>
        <v>459.27000000000044</v>
      </c>
      <c r="H44" s="29">
        <v>32138.58</v>
      </c>
      <c r="I44" s="40"/>
      <c r="J44" s="29"/>
      <c r="K44" s="40"/>
      <c r="L44" s="29"/>
      <c r="M44" s="41"/>
      <c r="N44" s="29"/>
      <c r="O44" s="40">
        <f t="shared" si="3"/>
        <v>33043.56</v>
      </c>
      <c r="P44" s="43">
        <v>33043.56</v>
      </c>
      <c r="Q44" s="40">
        <f t="shared" si="4"/>
        <v>112.18000000000029</v>
      </c>
      <c r="R44" s="43">
        <v>33155.74</v>
      </c>
      <c r="S44" s="40">
        <f t="shared" si="5"/>
        <v>153.59999999999854</v>
      </c>
      <c r="T44" s="43">
        <v>33309.339999999997</v>
      </c>
      <c r="U44" s="40"/>
      <c r="V44" s="43">
        <v>33309.339999999997</v>
      </c>
      <c r="W44" s="43">
        <v>33309.339999999997</v>
      </c>
      <c r="X44" s="42">
        <f t="shared" si="0"/>
        <v>1911.4999999999964</v>
      </c>
      <c r="Y44" s="17"/>
      <c r="Z44" s="17"/>
      <c r="AA44" s="17"/>
      <c r="AB44" s="17"/>
    </row>
    <row r="45" spans="1:28" ht="15.75" x14ac:dyDescent="0.25">
      <c r="A45" s="3">
        <v>11</v>
      </c>
      <c r="B45" s="3">
        <v>2</v>
      </c>
      <c r="C45" s="24" t="s">
        <v>40</v>
      </c>
      <c r="D45" s="30">
        <v>916.75</v>
      </c>
      <c r="E45" s="40">
        <f t="shared" si="1"/>
        <v>0</v>
      </c>
      <c r="F45" s="44">
        <v>916.75</v>
      </c>
      <c r="G45" s="40">
        <f t="shared" si="2"/>
        <v>1.999999999998181E-2</v>
      </c>
      <c r="H45" s="30">
        <v>916.77</v>
      </c>
      <c r="I45" s="40"/>
      <c r="J45" s="30"/>
      <c r="K45" s="40"/>
      <c r="L45" s="30"/>
      <c r="M45" s="41"/>
      <c r="N45" s="30"/>
      <c r="O45" s="40">
        <f t="shared" si="3"/>
        <v>1706.47</v>
      </c>
      <c r="P45" s="43">
        <v>1706.47</v>
      </c>
      <c r="Q45" s="40">
        <f t="shared" si="4"/>
        <v>0</v>
      </c>
      <c r="R45" s="43">
        <v>1706.47</v>
      </c>
      <c r="S45" s="40">
        <f t="shared" si="5"/>
        <v>0</v>
      </c>
      <c r="T45" s="43">
        <v>1706.47</v>
      </c>
      <c r="U45" s="40"/>
      <c r="V45" s="43">
        <v>1706.47</v>
      </c>
      <c r="W45" s="43">
        <v>1706.47</v>
      </c>
      <c r="X45" s="42">
        <f t="shared" si="0"/>
        <v>789.72</v>
      </c>
      <c r="Y45" s="17"/>
      <c r="Z45" s="17"/>
      <c r="AA45" s="17"/>
      <c r="AB45" s="17"/>
    </row>
    <row r="46" spans="1:28" ht="30" x14ac:dyDescent="0.25">
      <c r="A46" s="3">
        <v>11</v>
      </c>
      <c r="B46" s="3">
        <v>5</v>
      </c>
      <c r="C46" s="24" t="s">
        <v>41</v>
      </c>
      <c r="D46" s="29">
        <v>3335.74</v>
      </c>
      <c r="E46" s="40">
        <f t="shared" si="1"/>
        <v>0</v>
      </c>
      <c r="F46" s="43">
        <v>3335.74</v>
      </c>
      <c r="G46" s="40">
        <f t="shared" si="2"/>
        <v>27.150000000000091</v>
      </c>
      <c r="H46" s="29">
        <v>3362.89</v>
      </c>
      <c r="I46" s="40"/>
      <c r="J46" s="29"/>
      <c r="K46" s="40"/>
      <c r="L46" s="29"/>
      <c r="M46" s="41"/>
      <c r="N46" s="29"/>
      <c r="O46" s="40">
        <f t="shared" si="3"/>
        <v>3362.89</v>
      </c>
      <c r="P46" s="43">
        <v>3362.89</v>
      </c>
      <c r="Q46" s="40">
        <f t="shared" si="4"/>
        <v>48.039999999999964</v>
      </c>
      <c r="R46" s="43">
        <v>3410.93</v>
      </c>
      <c r="S46" s="40">
        <f t="shared" si="5"/>
        <v>-174.19000000000005</v>
      </c>
      <c r="T46" s="43">
        <v>3236.74</v>
      </c>
      <c r="U46" s="40"/>
      <c r="V46" s="43">
        <v>3450.65</v>
      </c>
      <c r="W46" s="43">
        <v>3450.65</v>
      </c>
      <c r="X46" s="42">
        <f t="shared" si="0"/>
        <v>114.91000000000031</v>
      </c>
      <c r="Y46" s="17"/>
      <c r="Z46" s="17"/>
      <c r="AA46" s="17"/>
      <c r="AB46" s="17"/>
    </row>
    <row r="47" spans="1:28" s="2" customFormat="1" ht="15.75" x14ac:dyDescent="0.2">
      <c r="A47" s="36"/>
      <c r="B47" s="36"/>
      <c r="C47" s="37" t="s">
        <v>42</v>
      </c>
      <c r="D47" s="35">
        <f>D7+D15+D17+D19+D23+D28+D30+D36+D39+D43</f>
        <v>2404510.4300000002</v>
      </c>
      <c r="E47" s="38">
        <f t="shared" si="1"/>
        <v>55959.319999999832</v>
      </c>
      <c r="F47" s="50">
        <v>2460469.75</v>
      </c>
      <c r="G47" s="38">
        <f t="shared" si="2"/>
        <v>350794.25999999978</v>
      </c>
      <c r="H47" s="35">
        <v>2811264.01</v>
      </c>
      <c r="I47" s="38"/>
      <c r="J47" s="35"/>
      <c r="K47" s="38"/>
      <c r="L47" s="35"/>
      <c r="M47" s="25"/>
      <c r="N47" s="35"/>
      <c r="O47" s="38">
        <f t="shared" si="3"/>
        <v>2830450.39</v>
      </c>
      <c r="P47" s="50">
        <v>2830450.39</v>
      </c>
      <c r="Q47" s="38">
        <f t="shared" si="4"/>
        <v>-1110.1899999999441</v>
      </c>
      <c r="R47" s="50">
        <v>2829340.2</v>
      </c>
      <c r="S47" s="38">
        <f t="shared" si="5"/>
        <v>10444.979999999981</v>
      </c>
      <c r="T47" s="50">
        <v>2839785.18</v>
      </c>
      <c r="U47" s="38"/>
      <c r="V47" s="50">
        <v>2840124.05</v>
      </c>
      <c r="W47" s="50">
        <v>2840124.05</v>
      </c>
      <c r="X47" s="21">
        <f t="shared" si="0"/>
        <v>435613.61999999965</v>
      </c>
      <c r="Y47" s="17"/>
      <c r="Z47" s="17"/>
      <c r="AA47" s="17"/>
      <c r="AB47" s="17"/>
    </row>
    <row r="48" spans="1:28" x14ac:dyDescent="0.25">
      <c r="C48" s="6"/>
      <c r="D48" s="31">
        <f>D7+D15+D17+D19+D23+D30+D36+D39+D43+D28</f>
        <v>2404510.4300000002</v>
      </c>
      <c r="E48" s="31">
        <f>E7+E15+E17+E19+E23+E28+E30+E36+E39+E43</f>
        <v>55959.319999999912</v>
      </c>
      <c r="F48" s="31">
        <f>F7+F15+F17+F19+F23+F28+F30+F36+F39+F43</f>
        <v>2460469.75</v>
      </c>
      <c r="G48" s="31">
        <f t="shared" ref="G48:X48" si="6">G7+G15+G17+G19+G23+G28+G30+G36+G39+G43</f>
        <v>350794.25999999983</v>
      </c>
      <c r="H48" s="31">
        <f t="shared" si="6"/>
        <v>2811264.01</v>
      </c>
      <c r="I48" s="31">
        <f t="shared" si="6"/>
        <v>0</v>
      </c>
      <c r="J48" s="31">
        <f t="shared" si="6"/>
        <v>0</v>
      </c>
      <c r="K48" s="31">
        <f t="shared" si="6"/>
        <v>0</v>
      </c>
      <c r="L48" s="31">
        <f t="shared" si="6"/>
        <v>0</v>
      </c>
      <c r="M48" s="31">
        <f t="shared" si="6"/>
        <v>0</v>
      </c>
      <c r="N48" s="31">
        <f t="shared" si="6"/>
        <v>0</v>
      </c>
      <c r="O48" s="31">
        <f t="shared" si="6"/>
        <v>2830450.3899999997</v>
      </c>
      <c r="P48" s="31">
        <f t="shared" si="6"/>
        <v>2830450.3899999997</v>
      </c>
      <c r="Q48" s="31">
        <f t="shared" si="6"/>
        <v>-1110.1900000000969</v>
      </c>
      <c r="R48" s="31">
        <f t="shared" ref="R48" si="7">R7+R15+R17+R19+R23+R28+R30+R36+R39+R43</f>
        <v>2829340.1999999997</v>
      </c>
      <c r="S48" s="31">
        <f t="shared" si="6"/>
        <v>10444.98000000004</v>
      </c>
      <c r="T48" s="31">
        <f t="shared" si="6"/>
        <v>2839785.1799999997</v>
      </c>
      <c r="U48" s="31">
        <f t="shared" si="6"/>
        <v>0</v>
      </c>
      <c r="V48" s="31">
        <f t="shared" si="6"/>
        <v>2840124.0500000003</v>
      </c>
      <c r="W48" s="31">
        <f t="shared" si="6"/>
        <v>2840124.0500000003</v>
      </c>
      <c r="X48" s="31">
        <f t="shared" si="6"/>
        <v>435613.61999999988</v>
      </c>
    </row>
    <row r="49" spans="3:24" x14ac:dyDescent="0.25">
      <c r="C49" s="7"/>
      <c r="D49" s="32">
        <f>D47-D48</f>
        <v>0</v>
      </c>
      <c r="E49" s="32">
        <f t="shared" ref="E49:X49" si="8">E47-E48</f>
        <v>-8.0035533756017685E-11</v>
      </c>
      <c r="F49" s="31">
        <f t="shared" si="8"/>
        <v>0</v>
      </c>
      <c r="G49" s="32">
        <f t="shared" si="8"/>
        <v>0</v>
      </c>
      <c r="H49" s="32">
        <f t="shared" si="8"/>
        <v>0</v>
      </c>
      <c r="I49" s="32">
        <f t="shared" si="8"/>
        <v>0</v>
      </c>
      <c r="J49" s="32">
        <f t="shared" si="8"/>
        <v>0</v>
      </c>
      <c r="K49" s="32">
        <f t="shared" si="8"/>
        <v>0</v>
      </c>
      <c r="L49" s="32">
        <f t="shared" si="8"/>
        <v>0</v>
      </c>
      <c r="M49" s="32">
        <f t="shared" si="8"/>
        <v>0</v>
      </c>
      <c r="N49" s="32">
        <f t="shared" si="8"/>
        <v>0</v>
      </c>
      <c r="O49" s="34">
        <f t="shared" si="8"/>
        <v>0</v>
      </c>
      <c r="P49" s="32">
        <f t="shared" si="8"/>
        <v>0</v>
      </c>
      <c r="Q49" s="32">
        <f t="shared" si="8"/>
        <v>1.5279510989785194E-10</v>
      </c>
      <c r="R49" s="32">
        <f t="shared" ref="R49" si="9">R47-R48</f>
        <v>0</v>
      </c>
      <c r="S49" s="32">
        <f t="shared" si="8"/>
        <v>-5.8207660913467407E-11</v>
      </c>
      <c r="T49" s="32">
        <f t="shared" si="8"/>
        <v>0</v>
      </c>
      <c r="U49" s="34">
        <f t="shared" si="8"/>
        <v>0</v>
      </c>
      <c r="V49" s="32">
        <f t="shared" si="8"/>
        <v>0</v>
      </c>
      <c r="W49" s="32">
        <f t="shared" si="8"/>
        <v>0</v>
      </c>
      <c r="X49" s="32">
        <f t="shared" si="8"/>
        <v>0</v>
      </c>
    </row>
    <row r="50" spans="3:24" x14ac:dyDescent="0.25">
      <c r="C50" s="7"/>
      <c r="F50" s="8"/>
      <c r="G50" s="8"/>
      <c r="H50" s="8"/>
      <c r="I50" s="8"/>
      <c r="J50" s="8"/>
      <c r="K50" s="8"/>
      <c r="L50" s="8"/>
      <c r="M50" s="16"/>
      <c r="N50" s="8"/>
    </row>
    <row r="51" spans="3:24" x14ac:dyDescent="0.25">
      <c r="C51" s="10"/>
      <c r="D51" s="8"/>
      <c r="E51" s="8"/>
      <c r="F51" s="8"/>
      <c r="G51" s="8"/>
      <c r="H51" s="8"/>
      <c r="I51" s="8"/>
      <c r="J51" s="8"/>
      <c r="K51" s="8"/>
      <c r="L51" s="8"/>
      <c r="M51" s="16"/>
      <c r="N51" s="8"/>
    </row>
    <row r="52" spans="3:24" x14ac:dyDescent="0.25">
      <c r="C52" s="10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1"/>
    </row>
    <row r="53" spans="3:24" x14ac:dyDescent="0.25">
      <c r="C53" s="10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</sheetData>
  <sheetProtection autoFilter="0"/>
  <autoFilter ref="A6:AB6" xr:uid="{00000000-0009-0000-0000-000000000000}"/>
  <mergeCells count="18">
    <mergeCell ref="C1:N1"/>
    <mergeCell ref="E5:F5"/>
    <mergeCell ref="G5:H5"/>
    <mergeCell ref="I5:J5"/>
    <mergeCell ref="K5:L5"/>
    <mergeCell ref="C2:T2"/>
    <mergeCell ref="X4:X6"/>
    <mergeCell ref="A4:A6"/>
    <mergeCell ref="B4:B6"/>
    <mergeCell ref="C4:C6"/>
    <mergeCell ref="D4:D6"/>
    <mergeCell ref="M5:N5"/>
    <mergeCell ref="O5:P5"/>
    <mergeCell ref="U5:V5"/>
    <mergeCell ref="E4:V4"/>
    <mergeCell ref="W4:W6"/>
    <mergeCell ref="Q5:R5"/>
    <mergeCell ref="S5:T5"/>
  </mergeCells>
  <phoneticPr fontId="8" type="noConversion"/>
  <pageMargins left="0.39370078740157483" right="0.39370078740157483" top="0.98425196850393704" bottom="0.59055118110236227" header="0" footer="0"/>
  <pageSetup paperSize="9" scale="35" fitToHeight="0" orientation="landscape" r:id="rId1"/>
  <headerFooter alignWithMargins="0">
    <oddHeader>&amp;R&amp;14&amp;P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</dc:creator>
  <cp:lastModifiedBy>PeMoGI</cp:lastModifiedBy>
  <dcterms:created xsi:type="dcterms:W3CDTF">2021-04-19T12:22:46Z</dcterms:created>
  <dcterms:modified xsi:type="dcterms:W3CDTF">2024-05-15T08:31:36Z</dcterms:modified>
</cp:coreProperties>
</file>