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346" activeTab="4"/>
  </bookViews>
  <sheets>
    <sheet name="К(Ф)Х" sheetId="1" r:id="rId1"/>
    <sheet name="уборка " sheetId="10" r:id="rId2"/>
    <sheet name="уборка1" sheetId="2" r:id="rId3"/>
    <sheet name="уборка2" sheetId="3" r:id="rId4"/>
    <sheet name="молоко" sheetId="4" r:id="rId5"/>
    <sheet name="корма" sheetId="5" r:id="rId6"/>
    <sheet name="осадки" sheetId="6" r:id="rId7"/>
    <sheet name="подг. почвы" sheetId="7" r:id="rId8"/>
    <sheet name="Лист1" sheetId="9" r:id="rId9"/>
    <sheet name="Лист2" sheetId="11" r:id="rId10"/>
  </sheets>
  <calcPr calcId="124519"/>
</workbook>
</file>

<file path=xl/calcChain.xml><?xml version="1.0" encoding="utf-8"?>
<calcChain xmlns="http://schemas.openxmlformats.org/spreadsheetml/2006/main">
  <c r="L25" i="10"/>
  <c r="L28" s="1"/>
  <c r="I25"/>
  <c r="I28" s="1"/>
  <c r="J22"/>
  <c r="G29" i="1"/>
  <c r="D20" i="4"/>
  <c r="F25" i="10"/>
  <c r="F28" s="1"/>
  <c r="D19" i="4"/>
  <c r="E8" i="10"/>
  <c r="D8" s="1"/>
  <c r="E9"/>
  <c r="D9" s="1"/>
  <c r="E10"/>
  <c r="D10" s="1"/>
  <c r="C18" i="1"/>
  <c r="C19"/>
  <c r="C20"/>
  <c r="C21"/>
  <c r="C22"/>
  <c r="C23"/>
  <c r="C24"/>
  <c r="C25"/>
  <c r="D20"/>
  <c r="D21"/>
  <c r="D22"/>
  <c r="D23"/>
  <c r="D24"/>
  <c r="E20"/>
  <c r="E21"/>
  <c r="E22"/>
  <c r="E23"/>
  <c r="E24"/>
  <c r="E25"/>
  <c r="R21"/>
  <c r="R22"/>
  <c r="R23"/>
  <c r="R24"/>
  <c r="R25"/>
  <c r="R26"/>
  <c r="R27"/>
  <c r="R28"/>
  <c r="N19"/>
  <c r="N20"/>
  <c r="N21"/>
  <c r="N22"/>
  <c r="N23"/>
  <c r="N24"/>
  <c r="N25"/>
  <c r="J20"/>
  <c r="J21"/>
  <c r="J22"/>
  <c r="J23"/>
  <c r="C19" i="4"/>
  <c r="C20"/>
  <c r="AJ11" i="3"/>
  <c r="J19" i="1"/>
  <c r="D7"/>
  <c r="E7"/>
  <c r="D8"/>
  <c r="R20"/>
  <c r="E19"/>
  <c r="R19"/>
  <c r="D19"/>
  <c r="F19" s="1"/>
  <c r="F30" i="5"/>
  <c r="E30"/>
  <c r="Y29" i="1"/>
  <c r="X29"/>
  <c r="W29"/>
  <c r="Z18"/>
  <c r="Z17"/>
  <c r="Z16"/>
  <c r="Z15"/>
  <c r="Z14"/>
  <c r="Z13"/>
  <c r="Z12"/>
  <c r="Z11"/>
  <c r="Z10"/>
  <c r="Z9"/>
  <c r="Z8"/>
  <c r="Z7"/>
  <c r="E17"/>
  <c r="D17"/>
  <c r="C17"/>
  <c r="C29" s="1"/>
  <c r="F23" l="1"/>
  <c r="F22"/>
  <c r="Z29"/>
  <c r="F24"/>
  <c r="F20"/>
  <c r="F21"/>
  <c r="H29" i="10"/>
  <c r="N27" i="3"/>
  <c r="AJ27"/>
  <c r="F13" i="2"/>
  <c r="R8"/>
  <c r="R9"/>
  <c r="R10"/>
  <c r="R11"/>
  <c r="R12"/>
  <c r="R13"/>
  <c r="R14"/>
  <c r="R15"/>
  <c r="R16"/>
  <c r="R17"/>
  <c r="R18"/>
  <c r="R19"/>
  <c r="R20"/>
  <c r="R21"/>
  <c r="R22"/>
  <c r="R23"/>
  <c r="R24"/>
  <c r="R26"/>
  <c r="R27"/>
  <c r="J7" i="10"/>
  <c r="E8" i="1"/>
  <c r="E9"/>
  <c r="E10"/>
  <c r="E11"/>
  <c r="E12"/>
  <c r="E13"/>
  <c r="E14"/>
  <c r="E15"/>
  <c r="E16"/>
  <c r="D9"/>
  <c r="D10"/>
  <c r="D11"/>
  <c r="D12"/>
  <c r="D13"/>
  <c r="D14"/>
  <c r="D15"/>
  <c r="D16"/>
  <c r="D18"/>
  <c r="AR30" i="3"/>
  <c r="AR28"/>
  <c r="AR27"/>
  <c r="AQ26"/>
  <c r="AP26"/>
  <c r="AP29" s="1"/>
  <c r="AO26"/>
  <c r="AO29" s="1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H8" i="10"/>
  <c r="H9"/>
  <c r="H10"/>
  <c r="H11"/>
  <c r="H12"/>
  <c r="H13"/>
  <c r="H14"/>
  <c r="H15"/>
  <c r="H16"/>
  <c r="H17"/>
  <c r="H18"/>
  <c r="H19"/>
  <c r="H20"/>
  <c r="H21"/>
  <c r="H22"/>
  <c r="H23"/>
  <c r="H24"/>
  <c r="H26"/>
  <c r="H27"/>
  <c r="H7"/>
  <c r="E11"/>
  <c r="E12"/>
  <c r="E13"/>
  <c r="D13" s="1"/>
  <c r="E14"/>
  <c r="E15"/>
  <c r="E16"/>
  <c r="E17"/>
  <c r="E18"/>
  <c r="D18" s="1"/>
  <c r="E19"/>
  <c r="D19" s="1"/>
  <c r="E20"/>
  <c r="E21"/>
  <c r="E22"/>
  <c r="E23"/>
  <c r="E24"/>
  <c r="E26"/>
  <c r="E27"/>
  <c r="E29"/>
  <c r="E7"/>
  <c r="C8"/>
  <c r="C9"/>
  <c r="C10"/>
  <c r="C11"/>
  <c r="C12"/>
  <c r="C13"/>
  <c r="C14"/>
  <c r="C15"/>
  <c r="C16"/>
  <c r="C17"/>
  <c r="C18"/>
  <c r="C19"/>
  <c r="C20"/>
  <c r="C21"/>
  <c r="C22"/>
  <c r="C23"/>
  <c r="C24"/>
  <c r="C27"/>
  <c r="C7"/>
  <c r="I26" i="4"/>
  <c r="E20"/>
  <c r="G20" s="1"/>
  <c r="F19"/>
  <c r="G24" i="10" l="1"/>
  <c r="K18"/>
  <c r="D24" i="4"/>
  <c r="M24" s="1"/>
  <c r="C24"/>
  <c r="L24" s="1"/>
  <c r="AR26" i="3"/>
  <c r="AQ29"/>
  <c r="AR29" s="1"/>
  <c r="E19" i="4"/>
  <c r="F20"/>
  <c r="H20" s="1"/>
  <c r="I20" s="1"/>
  <c r="H19"/>
  <c r="H24" l="1"/>
  <c r="F24"/>
  <c r="K24" s="1"/>
  <c r="E24"/>
  <c r="J24" s="1"/>
  <c r="G19"/>
  <c r="O24" l="1"/>
  <c r="I19"/>
  <c r="G24"/>
  <c r="N24" l="1"/>
  <c r="I24"/>
  <c r="I25"/>
  <c r="T29" i="1" l="1"/>
  <c r="S29"/>
  <c r="V18"/>
  <c r="V17"/>
  <c r="V16"/>
  <c r="V15"/>
  <c r="V14"/>
  <c r="V13"/>
  <c r="V12"/>
  <c r="V11"/>
  <c r="V10"/>
  <c r="V9"/>
  <c r="V8"/>
  <c r="V7"/>
  <c r="R18"/>
  <c r="N17"/>
  <c r="N18"/>
  <c r="J18"/>
  <c r="E18"/>
  <c r="F18" s="1"/>
  <c r="C8"/>
  <c r="C9"/>
  <c r="C10"/>
  <c r="C11"/>
  <c r="C12"/>
  <c r="C13"/>
  <c r="C14"/>
  <c r="C15"/>
  <c r="C16"/>
  <c r="C7"/>
  <c r="V29" l="1"/>
  <c r="F19" i="2"/>
  <c r="AI26" i="3"/>
  <c r="AI29" s="1"/>
  <c r="AH26"/>
  <c r="AH29" s="1"/>
  <c r="AM26"/>
  <c r="AM29" s="1"/>
  <c r="AL26"/>
  <c r="AE26"/>
  <c r="AE29" s="1"/>
  <c r="AD26"/>
  <c r="AD29" s="1"/>
  <c r="AC26"/>
  <c r="AC29" s="1"/>
  <c r="G29" i="10"/>
  <c r="AN30" i="3"/>
  <c r="AJ30"/>
  <c r="AN28"/>
  <c r="AJ28"/>
  <c r="AN27"/>
  <c r="AL29"/>
  <c r="AK26"/>
  <c r="AK29" s="1"/>
  <c r="AG26"/>
  <c r="AG29" s="1"/>
  <c r="AN25"/>
  <c r="AJ25"/>
  <c r="AN24"/>
  <c r="AJ24"/>
  <c r="AN23"/>
  <c r="AJ23"/>
  <c r="AN22"/>
  <c r="AJ22"/>
  <c r="AN21"/>
  <c r="AJ21"/>
  <c r="AN20"/>
  <c r="AJ20"/>
  <c r="AN19"/>
  <c r="AJ19"/>
  <c r="AN18"/>
  <c r="AJ18"/>
  <c r="AN17"/>
  <c r="AJ17"/>
  <c r="AN16"/>
  <c r="AJ16"/>
  <c r="AN15"/>
  <c r="AJ15"/>
  <c r="AN14"/>
  <c r="AJ14"/>
  <c r="AN13"/>
  <c r="AJ13"/>
  <c r="AN12"/>
  <c r="AJ12"/>
  <c r="AN11"/>
  <c r="AN10"/>
  <c r="AJ10"/>
  <c r="AN9"/>
  <c r="AJ9"/>
  <c r="AN8"/>
  <c r="AJ8"/>
  <c r="AN7"/>
  <c r="AJ7"/>
  <c r="K24" i="10"/>
  <c r="D23"/>
  <c r="N29"/>
  <c r="J29"/>
  <c r="K29"/>
  <c r="D29"/>
  <c r="N27"/>
  <c r="J27"/>
  <c r="N26"/>
  <c r="J26"/>
  <c r="N24"/>
  <c r="J24"/>
  <c r="N23"/>
  <c r="J23"/>
  <c r="N22"/>
  <c r="N21"/>
  <c r="J21"/>
  <c r="N20"/>
  <c r="J20"/>
  <c r="N19"/>
  <c r="J19"/>
  <c r="N18"/>
  <c r="J18"/>
  <c r="N17"/>
  <c r="J17"/>
  <c r="N16"/>
  <c r="J16"/>
  <c r="N15"/>
  <c r="J15"/>
  <c r="N14"/>
  <c r="J14"/>
  <c r="N13"/>
  <c r="J13"/>
  <c r="N12"/>
  <c r="J12"/>
  <c r="N11"/>
  <c r="J11"/>
  <c r="N10"/>
  <c r="J10"/>
  <c r="N9"/>
  <c r="J9"/>
  <c r="N8"/>
  <c r="J8"/>
  <c r="N7"/>
  <c r="Q29" i="1"/>
  <c r="P29"/>
  <c r="O29"/>
  <c r="M29"/>
  <c r="L29"/>
  <c r="K29"/>
  <c r="I29"/>
  <c r="H29"/>
  <c r="R17"/>
  <c r="J17"/>
  <c r="R16"/>
  <c r="N16"/>
  <c r="J16"/>
  <c r="R15"/>
  <c r="N15"/>
  <c r="J15"/>
  <c r="R14"/>
  <c r="N14"/>
  <c r="J14"/>
  <c r="F14"/>
  <c r="R13"/>
  <c r="N13"/>
  <c r="J13"/>
  <c r="R12"/>
  <c r="N12"/>
  <c r="J12"/>
  <c r="R11"/>
  <c r="N11"/>
  <c r="J11"/>
  <c r="R10"/>
  <c r="N10"/>
  <c r="J10"/>
  <c r="R9"/>
  <c r="N9"/>
  <c r="J9"/>
  <c r="R8"/>
  <c r="N8"/>
  <c r="J8"/>
  <c r="R7"/>
  <c r="N7"/>
  <c r="J7"/>
  <c r="AF30" i="3"/>
  <c r="AF28"/>
  <c r="AF27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E26" i="7"/>
  <c r="E29" s="1"/>
  <c r="R29" i="1" l="1"/>
  <c r="G9" i="10"/>
  <c r="K13"/>
  <c r="G19"/>
  <c r="G12"/>
  <c r="G21"/>
  <c r="G17"/>
  <c r="G14"/>
  <c r="G22"/>
  <c r="G15"/>
  <c r="G13"/>
  <c r="G11"/>
  <c r="G10"/>
  <c r="G8"/>
  <c r="G27"/>
  <c r="F16" i="1"/>
  <c r="G26" i="10"/>
  <c r="D17"/>
  <c r="K10"/>
  <c r="G7"/>
  <c r="AJ26" i="3"/>
  <c r="AJ29"/>
  <c r="AN29"/>
  <c r="AN26"/>
  <c r="K22" i="10"/>
  <c r="D29" i="1"/>
  <c r="F10"/>
  <c r="K20" i="10"/>
  <c r="K15"/>
  <c r="F13" i="1"/>
  <c r="F17"/>
  <c r="F15"/>
  <c r="K16" i="10"/>
  <c r="K11"/>
  <c r="K23"/>
  <c r="G23"/>
  <c r="F12" i="1"/>
  <c r="F8"/>
  <c r="D24" i="10"/>
  <c r="K21"/>
  <c r="G20"/>
  <c r="K8"/>
  <c r="K26"/>
  <c r="F7" i="1"/>
  <c r="N29"/>
  <c r="F11"/>
  <c r="K19" i="10"/>
  <c r="G16"/>
  <c r="D16"/>
  <c r="K17"/>
  <c r="K7"/>
  <c r="G18"/>
  <c r="D20"/>
  <c r="K27"/>
  <c r="K9"/>
  <c r="K12"/>
  <c r="K14"/>
  <c r="F9" i="1"/>
  <c r="J29"/>
  <c r="N28" i="10"/>
  <c r="J28"/>
  <c r="D21"/>
  <c r="D22"/>
  <c r="J25"/>
  <c r="D7"/>
  <c r="D11"/>
  <c r="D12"/>
  <c r="D14"/>
  <c r="D15"/>
  <c r="N25"/>
  <c r="D26"/>
  <c r="D27"/>
  <c r="E29" i="1"/>
  <c r="AF29" i="3"/>
  <c r="AF26"/>
  <c r="J30" i="5"/>
  <c r="J33" s="1"/>
  <c r="I30"/>
  <c r="I33" s="1"/>
  <c r="H30"/>
  <c r="H33" s="1"/>
  <c r="G30"/>
  <c r="G33" s="1"/>
  <c r="F33"/>
  <c r="E33"/>
  <c r="D30"/>
  <c r="D33" s="1"/>
  <c r="C30"/>
  <c r="C33" s="1"/>
  <c r="K30"/>
  <c r="K33" s="1"/>
  <c r="F29" i="1" l="1"/>
  <c r="Y26" i="3" l="1"/>
  <c r="Y29" s="1"/>
  <c r="V22" i="2"/>
  <c r="J22"/>
  <c r="F22"/>
  <c r="F8"/>
  <c r="I25"/>
  <c r="H25"/>
  <c r="AB30" i="3"/>
  <c r="AB28"/>
  <c r="AB27"/>
  <c r="AA26"/>
  <c r="AA29" s="1"/>
  <c r="Z26"/>
  <c r="Z29" s="1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C26"/>
  <c r="V21" i="2"/>
  <c r="V23"/>
  <c r="J21"/>
  <c r="J23"/>
  <c r="F21"/>
  <c r="F23"/>
  <c r="V22" i="3"/>
  <c r="V23"/>
  <c r="V24"/>
  <c r="R22"/>
  <c r="R23"/>
  <c r="R24"/>
  <c r="N22"/>
  <c r="N23"/>
  <c r="N24"/>
  <c r="J22"/>
  <c r="J23"/>
  <c r="J24"/>
  <c r="F22"/>
  <c r="F23"/>
  <c r="V30"/>
  <c r="V28"/>
  <c r="V27"/>
  <c r="U26"/>
  <c r="T26"/>
  <c r="T29" s="1"/>
  <c r="S26"/>
  <c r="S29" s="1"/>
  <c r="V25"/>
  <c r="V21"/>
  <c r="V20"/>
  <c r="V19"/>
  <c r="V18"/>
  <c r="V17"/>
  <c r="V16"/>
  <c r="V15"/>
  <c r="V14"/>
  <c r="V13"/>
  <c r="V12"/>
  <c r="V11"/>
  <c r="V10"/>
  <c r="V9"/>
  <c r="V8"/>
  <c r="V7"/>
  <c r="R30"/>
  <c r="N30"/>
  <c r="J30"/>
  <c r="F30"/>
  <c r="R28"/>
  <c r="N28"/>
  <c r="J28"/>
  <c r="F28"/>
  <c r="R27"/>
  <c r="J27"/>
  <c r="F27"/>
  <c r="Q26"/>
  <c r="Q29" s="1"/>
  <c r="P26"/>
  <c r="P29" s="1"/>
  <c r="O26"/>
  <c r="O29" s="1"/>
  <c r="M26"/>
  <c r="M29" s="1"/>
  <c r="L26"/>
  <c r="L29" s="1"/>
  <c r="K26"/>
  <c r="K29" s="1"/>
  <c r="I26"/>
  <c r="I29" s="1"/>
  <c r="H26"/>
  <c r="H29" s="1"/>
  <c r="G26"/>
  <c r="G29" s="1"/>
  <c r="E26"/>
  <c r="E29" s="1"/>
  <c r="D26"/>
  <c r="D29" s="1"/>
  <c r="R25"/>
  <c r="N25"/>
  <c r="J25"/>
  <c r="F25"/>
  <c r="F24"/>
  <c r="R21"/>
  <c r="N21"/>
  <c r="J21"/>
  <c r="F21"/>
  <c r="R20"/>
  <c r="N20"/>
  <c r="J20"/>
  <c r="F20"/>
  <c r="R19"/>
  <c r="N19"/>
  <c r="J19"/>
  <c r="F19"/>
  <c r="R18"/>
  <c r="N18"/>
  <c r="J18"/>
  <c r="F18"/>
  <c r="R17"/>
  <c r="N17"/>
  <c r="J17"/>
  <c r="F17"/>
  <c r="R16"/>
  <c r="N16"/>
  <c r="J16"/>
  <c r="F16"/>
  <c r="R15"/>
  <c r="N15"/>
  <c r="J15"/>
  <c r="F15"/>
  <c r="R14"/>
  <c r="N14"/>
  <c r="J14"/>
  <c r="F14"/>
  <c r="R13"/>
  <c r="N13"/>
  <c r="J13"/>
  <c r="F13"/>
  <c r="R12"/>
  <c r="N12"/>
  <c r="J12"/>
  <c r="F12"/>
  <c r="R11"/>
  <c r="N11"/>
  <c r="J11"/>
  <c r="F11"/>
  <c r="R10"/>
  <c r="N10"/>
  <c r="J10"/>
  <c r="F10"/>
  <c r="R9"/>
  <c r="N9"/>
  <c r="J9"/>
  <c r="F9"/>
  <c r="R8"/>
  <c r="N8"/>
  <c r="J8"/>
  <c r="F8"/>
  <c r="R7"/>
  <c r="N7"/>
  <c r="J7"/>
  <c r="F7"/>
  <c r="C26" i="7"/>
  <c r="C29" s="1"/>
  <c r="F26"/>
  <c r="F29" s="1"/>
  <c r="G26"/>
  <c r="G29" s="1"/>
  <c r="H26"/>
  <c r="H29" s="1"/>
  <c r="I26"/>
  <c r="I29" s="1"/>
  <c r="J26"/>
  <c r="J29" s="1"/>
  <c r="K26"/>
  <c r="K29" s="1"/>
  <c r="L26"/>
  <c r="L29" s="1"/>
  <c r="D26"/>
  <c r="D29" s="1"/>
  <c r="C29" i="3" l="1"/>
  <c r="J29"/>
  <c r="R29"/>
  <c r="V26"/>
  <c r="AB29"/>
  <c r="AB26"/>
  <c r="U29"/>
  <c r="V29" s="1"/>
  <c r="F29"/>
  <c r="N29"/>
  <c r="F26"/>
  <c r="J26"/>
  <c r="N26"/>
  <c r="R26"/>
  <c r="O25" i="2" l="1"/>
  <c r="O28" s="1"/>
  <c r="P25"/>
  <c r="Q25"/>
  <c r="V29"/>
  <c r="V27"/>
  <c r="V26"/>
  <c r="U25"/>
  <c r="T25"/>
  <c r="T28" s="1"/>
  <c r="S25"/>
  <c r="S28" s="1"/>
  <c r="V24"/>
  <c r="V20"/>
  <c r="V19"/>
  <c r="V18"/>
  <c r="V17"/>
  <c r="V16"/>
  <c r="V15"/>
  <c r="V14"/>
  <c r="V13"/>
  <c r="V12"/>
  <c r="V11"/>
  <c r="V10"/>
  <c r="V9"/>
  <c r="V8"/>
  <c r="V7"/>
  <c r="E25"/>
  <c r="D25"/>
  <c r="R25" l="1"/>
  <c r="H25" i="10"/>
  <c r="E25"/>
  <c r="V25" i="2"/>
  <c r="U28"/>
  <c r="V28" s="1"/>
  <c r="K25" i="10" l="1"/>
  <c r="D25"/>
  <c r="F20" i="2"/>
  <c r="N20"/>
  <c r="J20"/>
  <c r="R29"/>
  <c r="R7"/>
  <c r="F11"/>
  <c r="N29"/>
  <c r="J29"/>
  <c r="F29"/>
  <c r="N27"/>
  <c r="J27"/>
  <c r="F27"/>
  <c r="N26"/>
  <c r="J26"/>
  <c r="F26"/>
  <c r="M25"/>
  <c r="M28" s="1"/>
  <c r="L25"/>
  <c r="L28" s="1"/>
  <c r="K25"/>
  <c r="K28" s="1"/>
  <c r="G25"/>
  <c r="E28"/>
  <c r="D28"/>
  <c r="C25"/>
  <c r="N24"/>
  <c r="J24"/>
  <c r="F24"/>
  <c r="N19"/>
  <c r="J19"/>
  <c r="N18"/>
  <c r="J18"/>
  <c r="F18"/>
  <c r="N17"/>
  <c r="J17"/>
  <c r="F17"/>
  <c r="N16"/>
  <c r="J16"/>
  <c r="F16"/>
  <c r="N15"/>
  <c r="J15"/>
  <c r="F15"/>
  <c r="N14"/>
  <c r="J14"/>
  <c r="F14"/>
  <c r="N13"/>
  <c r="J13"/>
  <c r="N12"/>
  <c r="J12"/>
  <c r="F12"/>
  <c r="N11"/>
  <c r="J11"/>
  <c r="N10"/>
  <c r="J10"/>
  <c r="F10"/>
  <c r="N9"/>
  <c r="J9"/>
  <c r="F9"/>
  <c r="N8"/>
  <c r="J8"/>
  <c r="N7"/>
  <c r="J7"/>
  <c r="F7"/>
  <c r="C25" i="10" l="1"/>
  <c r="G25" s="1"/>
  <c r="G28" i="2"/>
  <c r="Q28"/>
  <c r="P28"/>
  <c r="I28"/>
  <c r="H28"/>
  <c r="C28"/>
  <c r="F28"/>
  <c r="N28"/>
  <c r="F25"/>
  <c r="J25"/>
  <c r="N25"/>
  <c r="R28" l="1"/>
  <c r="H28" i="10"/>
  <c r="E28"/>
  <c r="D28" s="1"/>
  <c r="C28"/>
  <c r="J28" i="2"/>
  <c r="G28" i="10" l="1"/>
  <c r="K28"/>
</calcChain>
</file>

<file path=xl/sharedStrings.xml><?xml version="1.0" encoding="utf-8"?>
<sst xmlns="http://schemas.openxmlformats.org/spreadsheetml/2006/main" count="510" uniqueCount="178">
  <si>
    <t>СВЕДЕНИЯ</t>
  </si>
  <si>
    <t>Подле</t>
  </si>
  <si>
    <t>скошено</t>
  </si>
  <si>
    <t xml:space="preserve">обмолочено </t>
  </si>
  <si>
    <t>%</t>
  </si>
  <si>
    <t>намолочено</t>
  </si>
  <si>
    <t>Урож.</t>
  </si>
  <si>
    <t>Раб.</t>
  </si>
  <si>
    <t>Выраб.</t>
  </si>
  <si>
    <t>№</t>
  </si>
  <si>
    <t>Наименование хозяйств</t>
  </si>
  <si>
    <t>жит</t>
  </si>
  <si>
    <t>га</t>
  </si>
  <si>
    <t>обм-</t>
  </si>
  <si>
    <t>тонн</t>
  </si>
  <si>
    <t>ц/га</t>
  </si>
  <si>
    <t>комб.</t>
  </si>
  <si>
    <t>на</t>
  </si>
  <si>
    <t>п/п</t>
  </si>
  <si>
    <t>уборке</t>
  </si>
  <si>
    <t>Всего</t>
  </si>
  <si>
    <t>за день</t>
  </si>
  <si>
    <t>та</t>
  </si>
  <si>
    <t>1 комб.</t>
  </si>
  <si>
    <t>ООО "Фирма-Колос"</t>
  </si>
  <si>
    <t>ООО "Хлебороб"</t>
  </si>
  <si>
    <t>ОАО СХП "Восход"</t>
  </si>
  <si>
    <t>ЗАО СХП "Заря"</t>
  </si>
  <si>
    <t>ООО "Высоцкое"</t>
  </si>
  <si>
    <t>ООО им.С.М.Кирова</t>
  </si>
  <si>
    <t>ООО СХП "Рассвет"</t>
  </si>
  <si>
    <t>ф "Петровский"ООО "АПА"</t>
  </si>
  <si>
    <t>ООО "АПК "Агростандарт"</t>
  </si>
  <si>
    <t>ООО СХП "Володино"</t>
  </si>
  <si>
    <t>Р/к "Зеркальные пруды"</t>
  </si>
  <si>
    <t>ООО "Заря"</t>
  </si>
  <si>
    <t>ООО "Животновод"</t>
  </si>
  <si>
    <t>ИТОГО</t>
  </si>
  <si>
    <t>Фермерские хозяйства</t>
  </si>
  <si>
    <t>Прочие хозяйства</t>
  </si>
  <si>
    <t>ВСЕГО ПО РАЙОНУ</t>
  </si>
  <si>
    <t>План</t>
  </si>
  <si>
    <t>Озимая пшеница</t>
  </si>
  <si>
    <t>Яровой ячмень</t>
  </si>
  <si>
    <t>обмо</t>
  </si>
  <si>
    <t>намо</t>
  </si>
  <si>
    <t>урож.</t>
  </si>
  <si>
    <t>лот</t>
  </si>
  <si>
    <t>ц/га.</t>
  </si>
  <si>
    <t>ООО "СП Донское"</t>
  </si>
  <si>
    <t>ООО "Агрофирма "Победа"</t>
  </si>
  <si>
    <t>ООО "Фирма Колос"</t>
  </si>
  <si>
    <t>ООО "Николино"</t>
  </si>
  <si>
    <t xml:space="preserve"> надоено за день</t>
  </si>
  <si>
    <t xml:space="preserve">Продано </t>
  </si>
  <si>
    <t>Продано</t>
  </si>
  <si>
    <t xml:space="preserve">% товарности </t>
  </si>
  <si>
    <t>удой на 1 Ф/К</t>
  </si>
  <si>
    <t>жирность</t>
  </si>
  <si>
    <t>№п/п</t>
  </si>
  <si>
    <t>физ/весе</t>
  </si>
  <si>
    <t>зачете</t>
  </si>
  <si>
    <t>ООО "Агроальянс"Петровский"</t>
  </si>
  <si>
    <t xml:space="preserve">        СВЕДЕНИЯ</t>
  </si>
  <si>
    <t>сено</t>
  </si>
  <si>
    <t>сенаж</t>
  </si>
  <si>
    <t>ООО "СХП"Володино"</t>
  </si>
  <si>
    <t>ООО"Заря"</t>
  </si>
  <si>
    <t>ОСАДКИ</t>
  </si>
  <si>
    <t>всего</t>
  </si>
  <si>
    <t>за</t>
  </si>
  <si>
    <t>.</t>
  </si>
  <si>
    <t>Заготовка</t>
  </si>
  <si>
    <t>соломы</t>
  </si>
  <si>
    <t>Тонн</t>
  </si>
  <si>
    <t>силос</t>
  </si>
  <si>
    <t xml:space="preserve">          Заготовка кормов</t>
  </si>
  <si>
    <t xml:space="preserve"> СВЕДЕНИЯ</t>
  </si>
  <si>
    <t>Накоп. мин.удобр.  ф.в.</t>
  </si>
  <si>
    <t xml:space="preserve">чистые </t>
  </si>
  <si>
    <t xml:space="preserve">подъем </t>
  </si>
  <si>
    <t>непаров.</t>
  </si>
  <si>
    <t>нул. и поверх</t>
  </si>
  <si>
    <t>зяби</t>
  </si>
  <si>
    <t xml:space="preserve">черного </t>
  </si>
  <si>
    <t>в т.ч.</t>
  </si>
  <si>
    <t>подготовки</t>
  </si>
  <si>
    <t>пары</t>
  </si>
  <si>
    <t>полупара</t>
  </si>
  <si>
    <t>предш.</t>
  </si>
  <si>
    <t xml:space="preserve"> обработка в.ч.</t>
  </si>
  <si>
    <t>фосфорсодер.</t>
  </si>
  <si>
    <t>просо</t>
  </si>
  <si>
    <t>ООО Агросоюз"</t>
  </si>
  <si>
    <t>Озимый  ячмень</t>
  </si>
  <si>
    <t>ООО "Агросоюз"</t>
  </si>
  <si>
    <t>оз. Горох</t>
  </si>
  <si>
    <t xml:space="preserve">горох </t>
  </si>
  <si>
    <t>ООО "Агрофирма Калаусская"</t>
  </si>
  <si>
    <t xml:space="preserve">Урож. </t>
  </si>
  <si>
    <t>день</t>
  </si>
  <si>
    <t>"Моя Мечта"</t>
  </si>
  <si>
    <t>ООО "Удача"</t>
  </si>
  <si>
    <t>ООО "Моя Мечта"</t>
  </si>
  <si>
    <t>овес</t>
  </si>
  <si>
    <t>гречиха</t>
  </si>
  <si>
    <t>нут</t>
  </si>
  <si>
    <t>оз. горох</t>
  </si>
  <si>
    <t>оз. тритикале</t>
  </si>
  <si>
    <t xml:space="preserve">                               О ХОДЕ УБОРКИ ЗЕРНОВЫХ ПО ХОЗЯЙСТВАМ ПЕТРОВСКОГО ГОРОДСКОГО ОКРУГА </t>
  </si>
  <si>
    <t>О ХОДЕ УБОРКИ ПО КУЛЬТУРАМ, ПО ХОЗЯЙСТВАМ  ПЕТРОВСКОГО ГОРОДСКОГО ОКРУГА</t>
  </si>
  <si>
    <t>ПО ЖИВОТНОВОДСТВУ ПО ХОЗЯЙСТВАМ ПЕТРОВСКОГО ГОРОДСКОГО ОКРУГА</t>
  </si>
  <si>
    <t>по хозяйствам Петровского городского округа</t>
  </si>
  <si>
    <t>О ХОДЕ СЕЛЬХОЗРАБОТ ПО ХОЗЯЙСТВАМ ПЕТРОВСКОГО ГОРОДСКОГО ОКРУГА</t>
  </si>
  <si>
    <t>ООО "Иррико - Холдинг"</t>
  </si>
  <si>
    <t>стерни</t>
  </si>
  <si>
    <t>зеленый корм</t>
  </si>
  <si>
    <t>т</t>
  </si>
  <si>
    <t>ОАО "Агрофирма Калаусская"</t>
  </si>
  <si>
    <t>ООО "Иррико-Холдинг"</t>
  </si>
  <si>
    <t xml:space="preserve">                                  О ХОДЕ ЗАГОТОВКИ КОРМОВ ПО ХОЗЯЙСТВАМ ПЕТРОВСКОГО ГОРОДСКОГО ОКРУГА</t>
  </si>
  <si>
    <t>озимый рапс</t>
  </si>
  <si>
    <t>О ХОДЕ УБОРКИ ПО КУЛЬТУРАМ, ПО КФХ  ПЕТРОВСКОГО ГОРОДСКОГО ОКРУГА</t>
  </si>
  <si>
    <t>зерновые</t>
  </si>
  <si>
    <t>Озимый ячмень</t>
  </si>
  <si>
    <t>Горох</t>
  </si>
  <si>
    <t>КХ "Ольгино"</t>
  </si>
  <si>
    <t>ИП глава К(Ф)Х Черниговский А.П.</t>
  </si>
  <si>
    <t>ИП глава К(Ф)Х Зубенко Я.М</t>
  </si>
  <si>
    <t>ИП глава К(Ф)Х Водопьянов С.С.</t>
  </si>
  <si>
    <t>ИП глава К(Ф)Х Чертов Г.И.</t>
  </si>
  <si>
    <t>ИП глава К(Ф)Х Андриенко И.С.</t>
  </si>
  <si>
    <t>ИП глава К(Ф)Х Колосов Н.А.</t>
  </si>
  <si>
    <t>КХ "Легенда"</t>
  </si>
  <si>
    <t>ИП глава К(Ф)Х Ладовский М.М.</t>
  </si>
  <si>
    <t>ВСЕГО</t>
  </si>
  <si>
    <t>в.т.ч.</t>
  </si>
  <si>
    <t>план</t>
  </si>
  <si>
    <t>лен</t>
  </si>
  <si>
    <t>кориандр</t>
  </si>
  <si>
    <t>софлор</t>
  </si>
  <si>
    <t xml:space="preserve">лущение </t>
  </si>
  <si>
    <t>ИП глава К(Ф)Х Беда В.А.</t>
  </si>
  <si>
    <t>ИП глава К(Ф)Х Ходус Ю.Н.</t>
  </si>
  <si>
    <t>яровой ячмень</t>
  </si>
  <si>
    <t>2022г.</t>
  </si>
  <si>
    <t>ИП глава К(Ф)Х Зубенко В.Я.</t>
  </si>
  <si>
    <t>ИП глава К(Ф)Х Максименко А.В..</t>
  </si>
  <si>
    <t>ИП глава К(Ф)Х Захарченко Г.И.</t>
  </si>
  <si>
    <t>ИП глава К(Ф)Х Ерина В.В.</t>
  </si>
  <si>
    <t>Подготовка почты</t>
  </si>
  <si>
    <t>пара (2025г)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</si>
  <si>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</si>
  <si>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ООО "АгроБизнесРесурс"</t>
  </si>
  <si>
    <t>Подготовка почвы под осенний сев 2023 года.</t>
  </si>
  <si>
    <t>ООО   "КрайСервис"</t>
  </si>
  <si>
    <t>ООО  "КрайСервис"</t>
  </si>
  <si>
    <t>ООО "КрайСервис"</t>
  </si>
  <si>
    <t>2023г.</t>
  </si>
  <si>
    <t>ООО "АгроБизнесРесурс""</t>
  </si>
  <si>
    <t>ООО  "Иррика-Холдинг"</t>
  </si>
  <si>
    <t>ООО Компания "Био-ТОН" ОП "Петровское</t>
  </si>
  <si>
    <t>ООО "АПК"</t>
  </si>
  <si>
    <t>ООО Компания "БИО-ТОН" ОП "Петровское"</t>
  </si>
  <si>
    <t>июль</t>
  </si>
  <si>
    <t>Прочие КФХ</t>
  </si>
  <si>
    <t>АО СХП "Заря"</t>
  </si>
  <si>
    <t>КХ "Лето"</t>
  </si>
  <si>
    <t>ИП глава К(Ф)Х Енко В.А.</t>
  </si>
  <si>
    <t>КФХ Тоцкий В.Г.</t>
  </si>
  <si>
    <t>КФХ Пальцев В.Н.</t>
  </si>
  <si>
    <t>ИП глава К(Ф)Х Гвозденко А.В.</t>
  </si>
  <si>
    <t>на 28 июля   2023 года</t>
  </si>
  <si>
    <t>на  28 июля  2023 года</t>
  </si>
  <si>
    <t>28 июля  2023 года</t>
  </si>
  <si>
    <t xml:space="preserve"> на 28 июля 2023 года</t>
  </si>
  <si>
    <t>на  28 июля 2023 года.</t>
  </si>
  <si>
    <t>НА 28 ИЮЛЯ 2023 ГОДА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</si>
</sst>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9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6">
    <xf numFmtId="0" fontId="0" fillId="0" borderId="0" xfId="0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6" fillId="0" borderId="11" xfId="0" applyFont="1" applyBorder="1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0" xfId="0" applyBorder="1" applyAlignment="1"/>
    <xf numFmtId="0" fontId="4" fillId="2" borderId="10" xfId="0" applyFont="1" applyFill="1" applyBorder="1" applyAlignment="1"/>
    <xf numFmtId="0" fontId="0" fillId="0" borderId="11" xfId="0" applyBorder="1"/>
    <xf numFmtId="0" fontId="12" fillId="0" borderId="0" xfId="0" applyFont="1"/>
    <xf numFmtId="0" fontId="5" fillId="0" borderId="2" xfId="0" applyFont="1" applyBorder="1"/>
    <xf numFmtId="0" fontId="12" fillId="0" borderId="4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/>
    <xf numFmtId="0" fontId="5" fillId="0" borderId="7" xfId="0" applyFont="1" applyBorder="1"/>
    <xf numFmtId="0" fontId="5" fillId="0" borderId="10" xfId="0" applyFont="1" applyBorder="1"/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1" xfId="0" applyFont="1" applyBorder="1" applyAlignment="1" applyProtection="1">
      <alignment horizontal="center"/>
      <protection hidden="1"/>
    </xf>
    <xf numFmtId="0" fontId="12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64" fontId="12" fillId="0" borderId="11" xfId="0" applyNumberFormat="1" applyFont="1" applyBorder="1"/>
    <xf numFmtId="1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/>
    <xf numFmtId="164" fontId="12" fillId="0" borderId="11" xfId="0" applyNumberFormat="1" applyFont="1" applyBorder="1" applyAlignment="1">
      <alignment horizontal="center"/>
    </xf>
    <xf numFmtId="164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 applyAlignment="1">
      <alignment horizontal="center"/>
    </xf>
    <xf numFmtId="164" fontId="12" fillId="3" borderId="11" xfId="0" applyNumberFormat="1" applyFont="1" applyFill="1" applyBorder="1" applyAlignment="1">
      <alignment horizontal="center"/>
    </xf>
    <xf numFmtId="164" fontId="12" fillId="3" borderId="11" xfId="0" applyNumberFormat="1" applyFont="1" applyFill="1" applyBorder="1" applyAlignment="1" applyProtection="1">
      <alignment horizontal="center"/>
      <protection hidden="1"/>
    </xf>
    <xf numFmtId="1" fontId="12" fillId="3" borderId="11" xfId="0" applyNumberFormat="1" applyFont="1" applyFill="1" applyBorder="1" applyAlignment="1">
      <alignment horizontal="center"/>
    </xf>
    <xf numFmtId="164" fontId="12" fillId="3" borderId="10" xfId="0" applyNumberFormat="1" applyFont="1" applyFill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4" fontId="14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0" xfId="0" applyFont="1"/>
    <xf numFmtId="0" fontId="1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11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10" xfId="0" applyFont="1" applyFill="1" applyBorder="1" applyAlignment="1"/>
    <xf numFmtId="0" fontId="5" fillId="0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/>
    <xf numFmtId="0" fontId="4" fillId="4" borderId="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" xfId="0" applyFont="1" applyFill="1" applyBorder="1"/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 applyProtection="1">
      <alignment horizontal="center"/>
      <protection hidden="1"/>
    </xf>
    <xf numFmtId="1" fontId="4" fillId="4" borderId="10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7" fillId="4" borderId="9" xfId="0" applyFont="1" applyFill="1" applyBorder="1" applyAlignment="1"/>
    <xf numFmtId="0" fontId="7" fillId="4" borderId="7" xfId="0" applyFont="1" applyFill="1" applyBorder="1" applyAlignment="1"/>
    <xf numFmtId="0" fontId="10" fillId="4" borderId="10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7" fillId="4" borderId="10" xfId="0" applyFont="1" applyFill="1" applyBorder="1" applyAlignment="1"/>
    <xf numFmtId="0" fontId="11" fillId="4" borderId="12" xfId="0" applyFont="1" applyFill="1" applyBorder="1" applyAlignment="1">
      <alignment horizontal="center"/>
    </xf>
    <xf numFmtId="164" fontId="7" fillId="4" borderId="11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center"/>
    </xf>
    <xf numFmtId="164" fontId="7" fillId="4" borderId="13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>
      <alignment horizontal="center"/>
    </xf>
    <xf numFmtId="1" fontId="11" fillId="4" borderId="12" xfId="0" applyNumberFormat="1" applyFont="1" applyFill="1" applyBorder="1" applyAlignment="1">
      <alignment horizontal="center"/>
    </xf>
    <xf numFmtId="164" fontId="6" fillId="4" borderId="14" xfId="0" applyNumberFormat="1" applyFont="1" applyFill="1" applyBorder="1" applyAlignment="1">
      <alignment horizontal="center"/>
    </xf>
    <xf numFmtId="1" fontId="7" fillId="4" borderId="8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164" fontId="9" fillId="4" borderId="10" xfId="0" applyNumberFormat="1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horizontal="center"/>
    </xf>
    <xf numFmtId="0" fontId="4" fillId="4" borderId="11" xfId="0" applyFont="1" applyFill="1" applyBorder="1" applyAlignment="1" applyProtection="1">
      <alignment horizontal="center"/>
      <protection hidden="1"/>
    </xf>
    <xf numFmtId="1" fontId="7" fillId="4" borderId="11" xfId="0" applyNumberFormat="1" applyFont="1" applyFill="1" applyBorder="1" applyAlignment="1">
      <alignment horizontal="center"/>
    </xf>
    <xf numFmtId="1" fontId="6" fillId="4" borderId="14" xfId="0" applyNumberFormat="1" applyFont="1" applyFill="1" applyBorder="1" applyAlignment="1">
      <alignment horizontal="center"/>
    </xf>
    <xf numFmtId="1" fontId="9" fillId="4" borderId="13" xfId="0" applyNumberFormat="1" applyFont="1" applyFill="1" applyBorder="1" applyAlignment="1">
      <alignment horizontal="center"/>
    </xf>
    <xf numFmtId="164" fontId="9" fillId="4" borderId="11" xfId="0" applyNumberFormat="1" applyFont="1" applyFill="1" applyBorder="1" applyAlignment="1">
      <alignment horizontal="center"/>
    </xf>
    <xf numFmtId="164" fontId="12" fillId="4" borderId="6" xfId="0" applyNumberFormat="1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center"/>
    </xf>
    <xf numFmtId="1" fontId="6" fillId="4" borderId="11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 applyProtection="1">
      <alignment horizontal="center"/>
      <protection hidden="1"/>
    </xf>
    <xf numFmtId="1" fontId="6" fillId="4" borderId="11" xfId="0" applyNumberFormat="1" applyFont="1" applyFill="1" applyBorder="1" applyAlignment="1" applyProtection="1">
      <alignment horizontal="center"/>
      <protection hidden="1"/>
    </xf>
    <xf numFmtId="0" fontId="12" fillId="4" borderId="12" xfId="0" applyFont="1" applyFill="1" applyBorder="1" applyAlignment="1">
      <alignment horizontal="center"/>
    </xf>
    <xf numFmtId="1" fontId="4" fillId="4" borderId="14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14" xfId="0" applyNumberFormat="1" applyFont="1" applyFill="1" applyBorder="1" applyAlignment="1">
      <alignment horizontal="center"/>
    </xf>
    <xf numFmtId="164" fontId="9" fillId="4" borderId="13" xfId="0" applyNumberFormat="1" applyFont="1" applyFill="1" applyBorder="1" applyAlignment="1">
      <alignment horizontal="center"/>
    </xf>
    <xf numFmtId="164" fontId="12" fillId="4" borderId="7" xfId="0" applyNumberFormat="1" applyFont="1" applyFill="1" applyBorder="1" applyAlignment="1">
      <alignment horizontal="center"/>
    </xf>
    <xf numFmtId="164" fontId="6" fillId="4" borderId="7" xfId="0" applyNumberFormat="1" applyFont="1" applyFill="1" applyBorder="1" applyAlignment="1">
      <alignment horizontal="center"/>
    </xf>
    <xf numFmtId="1" fontId="12" fillId="4" borderId="7" xfId="0" applyNumberFormat="1" applyFont="1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/>
    </xf>
    <xf numFmtId="1" fontId="9" fillId="4" borderId="8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left"/>
    </xf>
    <xf numFmtId="0" fontId="4" fillId="4" borderId="10" xfId="0" applyFont="1" applyFill="1" applyBorder="1"/>
    <xf numFmtId="0" fontId="0" fillId="4" borderId="11" xfId="0" applyFill="1" applyBorder="1"/>
    <xf numFmtId="0" fontId="0" fillId="4" borderId="11" xfId="0" applyFont="1" applyFill="1" applyBorder="1"/>
    <xf numFmtId="0" fontId="4" fillId="4" borderId="15" xfId="0" applyFont="1" applyFill="1" applyBorder="1"/>
    <xf numFmtId="0" fontId="4" fillId="4" borderId="13" xfId="0" applyFont="1" applyFill="1" applyBorder="1"/>
    <xf numFmtId="0" fontId="4" fillId="4" borderId="11" xfId="0" applyFont="1" applyFill="1" applyBorder="1" applyAlignment="1">
      <alignment horizontal="right"/>
    </xf>
    <xf numFmtId="0" fontId="4" fillId="4" borderId="8" xfId="0" applyFont="1" applyFill="1" applyBorder="1"/>
    <xf numFmtId="0" fontId="4" fillId="4" borderId="11" xfId="0" applyFont="1" applyFill="1" applyBorder="1"/>
    <xf numFmtId="0" fontId="11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2" xfId="0" applyFont="1" applyFill="1" applyBorder="1"/>
    <xf numFmtId="0" fontId="15" fillId="4" borderId="3" xfId="0" applyFont="1" applyFill="1" applyBorder="1"/>
    <xf numFmtId="0" fontId="15" fillId="4" borderId="4" xfId="0" applyFont="1" applyFill="1" applyBorder="1" applyAlignment="1">
      <alignment horizontal="center"/>
    </xf>
    <xf numFmtId="0" fontId="15" fillId="4" borderId="10" xfId="0" applyFont="1" applyFill="1" applyBorder="1"/>
    <xf numFmtId="0" fontId="15" fillId="4" borderId="7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/>
    <xf numFmtId="0" fontId="0" fillId="0" borderId="11" xfId="0" applyBorder="1" applyAlignment="1">
      <alignment horizontal="center"/>
    </xf>
    <xf numFmtId="0" fontId="21" fillId="0" borderId="12" xfId="0" applyFont="1" applyBorder="1"/>
    <xf numFmtId="0" fontId="21" fillId="0" borderId="14" xfId="0" applyFont="1" applyBorder="1"/>
    <xf numFmtId="0" fontId="21" fillId="0" borderId="13" xfId="0" applyFont="1" applyBorder="1"/>
    <xf numFmtId="0" fontId="20" fillId="0" borderId="4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/>
    <xf numFmtId="0" fontId="0" fillId="4" borderId="13" xfId="0" applyFill="1" applyBorder="1"/>
    <xf numFmtId="0" fontId="4" fillId="0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3" fillId="0" borderId="10" xfId="0" applyFont="1" applyBorder="1"/>
    <xf numFmtId="0" fontId="24" fillId="0" borderId="11" xfId="0" applyFont="1" applyBorder="1"/>
    <xf numFmtId="0" fontId="23" fillId="0" borderId="11" xfId="0" applyFont="1" applyBorder="1"/>
    <xf numFmtId="0" fontId="25" fillId="0" borderId="2" xfId="0" applyFont="1" applyBorder="1" applyAlignment="1">
      <alignment horizontal="left"/>
    </xf>
    <xf numFmtId="0" fontId="25" fillId="0" borderId="6" xfId="0" applyFont="1" applyBorder="1" applyAlignment="1">
      <alignment horizontal="center"/>
    </xf>
    <xf numFmtId="0" fontId="25" fillId="0" borderId="7" xfId="0" applyFont="1" applyBorder="1"/>
    <xf numFmtId="0" fontId="26" fillId="2" borderId="10" xfId="0" applyFont="1" applyFill="1" applyBorder="1" applyAlignment="1"/>
    <xf numFmtId="0" fontId="26" fillId="0" borderId="11" xfId="0" applyFont="1" applyBorder="1"/>
    <xf numFmtId="0" fontId="26" fillId="0" borderId="11" xfId="0" applyFont="1" applyBorder="1" applyAlignment="1">
      <alignment horizontal="left"/>
    </xf>
    <xf numFmtId="0" fontId="25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164" fontId="19" fillId="4" borderId="8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>
      <alignment horizontal="center"/>
    </xf>
    <xf numFmtId="1" fontId="27" fillId="4" borderId="11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" fontId="6" fillId="4" borderId="10" xfId="0" applyNumberFormat="1" applyFont="1" applyFill="1" applyBorder="1" applyAlignment="1">
      <alignment horizontal="center"/>
    </xf>
    <xf numFmtId="164" fontId="18" fillId="4" borderId="8" xfId="0" applyNumberFormat="1" applyFont="1" applyFill="1" applyBorder="1" applyAlignment="1">
      <alignment horizontal="center"/>
    </xf>
    <xf numFmtId="1" fontId="7" fillId="4" borderId="13" xfId="0" applyNumberFormat="1" applyFont="1" applyFill="1" applyBorder="1" applyAlignment="1">
      <alignment horizontal="center"/>
    </xf>
    <xf numFmtId="164" fontId="25" fillId="4" borderId="14" xfId="0" applyNumberFormat="1" applyFont="1" applyFill="1" applyBorder="1" applyAlignment="1">
      <alignment horizontal="center"/>
    </xf>
    <xf numFmtId="164" fontId="25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164" fontId="11" fillId="4" borderId="7" xfId="0" applyNumberFormat="1" applyFont="1" applyFill="1" applyBorder="1" applyAlignment="1">
      <alignment horizontal="center"/>
    </xf>
    <xf numFmtId="0" fontId="25" fillId="4" borderId="10" xfId="0" applyFont="1" applyFill="1" applyBorder="1" applyAlignment="1">
      <alignment horizontal="center"/>
    </xf>
    <xf numFmtId="164" fontId="27" fillId="4" borderId="10" xfId="0" applyNumberFormat="1" applyFont="1" applyFill="1" applyBorder="1" applyAlignment="1">
      <alignment horizontal="center"/>
    </xf>
    <xf numFmtId="0" fontId="28" fillId="0" borderId="0" xfId="0" applyFont="1"/>
    <xf numFmtId="0" fontId="12" fillId="4" borderId="11" xfId="0" applyFont="1" applyFill="1" applyBorder="1" applyAlignment="1">
      <alignment horizontal="center"/>
    </xf>
    <xf numFmtId="1" fontId="11" fillId="4" borderId="7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27" fillId="4" borderId="1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4" borderId="12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164" fontId="12" fillId="4" borderId="11" xfId="0" applyNumberFormat="1" applyFont="1" applyFill="1" applyBorder="1" applyAlignment="1">
      <alignment horizontal="center"/>
    </xf>
    <xf numFmtId="164" fontId="11" fillId="4" borderId="11" xfId="0" applyNumberFormat="1" applyFont="1" applyFill="1" applyBorder="1" applyAlignment="1">
      <alignment horizontal="center"/>
    </xf>
    <xf numFmtId="164" fontId="12" fillId="4" borderId="14" xfId="0" applyNumberFormat="1" applyFont="1" applyFill="1" applyBorder="1" applyAlignment="1">
      <alignment horizontal="center"/>
    </xf>
    <xf numFmtId="0" fontId="12" fillId="4" borderId="11" xfId="0" applyFont="1" applyFill="1" applyBorder="1" applyAlignment="1" applyProtection="1">
      <alignment horizontal="center"/>
      <protection hidden="1"/>
    </xf>
    <xf numFmtId="1" fontId="10" fillId="4" borderId="13" xfId="0" applyNumberFormat="1" applyFont="1" applyFill="1" applyBorder="1" applyAlignment="1">
      <alignment horizontal="center"/>
    </xf>
    <xf numFmtId="164" fontId="10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 applyProtection="1">
      <alignment horizontal="center"/>
      <protection hidden="1"/>
    </xf>
    <xf numFmtId="164" fontId="12" fillId="4" borderId="11" xfId="0" applyNumberFormat="1" applyFont="1" applyFill="1" applyBorder="1" applyAlignment="1" applyProtection="1">
      <alignment horizontal="center"/>
      <protection hidden="1"/>
    </xf>
    <xf numFmtId="1" fontId="12" fillId="4" borderId="14" xfId="0" applyNumberFormat="1" applyFont="1" applyFill="1" applyBorder="1" applyAlignment="1">
      <alignment horizontal="center"/>
    </xf>
    <xf numFmtId="164" fontId="10" fillId="4" borderId="10" xfId="0" applyNumberFormat="1" applyFont="1" applyFill="1" applyBorder="1" applyAlignment="1">
      <alignment horizontal="center"/>
    </xf>
    <xf numFmtId="164" fontId="12" fillId="4" borderId="10" xfId="0" applyNumberFormat="1" applyFont="1" applyFill="1" applyBorder="1" applyAlignment="1">
      <alignment horizontal="center"/>
    </xf>
    <xf numFmtId="164" fontId="12" fillId="4" borderId="1" xfId="0" applyNumberFormat="1" applyFont="1" applyFill="1" applyBorder="1" applyAlignment="1">
      <alignment horizontal="center"/>
    </xf>
    <xf numFmtId="1" fontId="12" fillId="4" borderId="10" xfId="0" applyNumberFormat="1" applyFont="1" applyFill="1" applyBorder="1" applyAlignment="1">
      <alignment horizontal="center"/>
    </xf>
    <xf numFmtId="164" fontId="10" fillId="4" borderId="8" xfId="0" applyNumberFormat="1" applyFont="1" applyFill="1" applyBorder="1" applyAlignment="1">
      <alignment horizontal="center"/>
    </xf>
    <xf numFmtId="1" fontId="10" fillId="4" borderId="8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1" fontId="12" fillId="4" borderId="12" xfId="0" applyNumberFormat="1" applyFont="1" applyFill="1" applyBorder="1" applyAlignment="1">
      <alignment horizontal="center"/>
    </xf>
    <xf numFmtId="1" fontId="9" fillId="4" borderId="10" xfId="0" applyNumberFormat="1" applyFont="1" applyFill="1" applyBorder="1" applyAlignment="1">
      <alignment horizontal="center"/>
    </xf>
    <xf numFmtId="164" fontId="9" fillId="4" borderId="9" xfId="0" applyNumberFormat="1" applyFont="1" applyFill="1" applyBorder="1" applyAlignment="1">
      <alignment horizontal="center"/>
    </xf>
    <xf numFmtId="2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3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1" fontId="4" fillId="4" borderId="0" xfId="0" applyNumberFormat="1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1" fontId="10" fillId="4" borderId="11" xfId="0" applyNumberFormat="1" applyFont="1" applyFill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0" fontId="31" fillId="4" borderId="3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4" fillId="0" borderId="10" xfId="0" applyFont="1" applyBorder="1" applyAlignment="1"/>
    <xf numFmtId="0" fontId="32" fillId="4" borderId="7" xfId="0" applyFont="1" applyFill="1" applyBorder="1" applyAlignment="1"/>
    <xf numFmtId="0" fontId="31" fillId="4" borderId="10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26" fillId="4" borderId="7" xfId="0" applyFont="1" applyFill="1" applyBorder="1" applyAlignment="1">
      <alignment horizontal="center"/>
    </xf>
    <xf numFmtId="0" fontId="26" fillId="4" borderId="10" xfId="0" applyFont="1" applyFill="1" applyBorder="1" applyAlignment="1">
      <alignment horizontal="center"/>
    </xf>
    <xf numFmtId="0" fontId="26" fillId="4" borderId="12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31" fillId="4" borderId="11" xfId="0" applyNumberFormat="1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164" fontId="26" fillId="4" borderId="11" xfId="0" applyNumberFormat="1" applyFont="1" applyFill="1" applyBorder="1" applyAlignment="1">
      <alignment horizontal="center"/>
    </xf>
    <xf numFmtId="0" fontId="26" fillId="4" borderId="11" xfId="0" applyFont="1" applyFill="1" applyBorder="1" applyAlignment="1" applyProtection="1">
      <alignment horizontal="center"/>
      <protection hidden="1"/>
    </xf>
    <xf numFmtId="0" fontId="25" fillId="4" borderId="9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164" fontId="32" fillId="4" borderId="11" xfId="0" applyNumberFormat="1" applyFont="1" applyFill="1" applyBorder="1" applyAlignment="1">
      <alignment horizontal="center"/>
    </xf>
    <xf numFmtId="0" fontId="33" fillId="0" borderId="0" xfId="0" applyFont="1"/>
    <xf numFmtId="0" fontId="25" fillId="4" borderId="11" xfId="0" applyFont="1" applyFill="1" applyBorder="1" applyAlignment="1">
      <alignment horizontal="center"/>
    </xf>
    <xf numFmtId="0" fontId="32" fillId="4" borderId="13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64" fontId="6" fillId="4" borderId="10" xfId="0" applyNumberFormat="1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  <protection hidden="1"/>
    </xf>
    <xf numFmtId="1" fontId="7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6" fillId="4" borderId="12" xfId="0" applyNumberFormat="1" applyFont="1" applyFill="1" applyBorder="1" applyAlignment="1" applyProtection="1">
      <alignment horizontal="center"/>
      <protection hidden="1"/>
    </xf>
    <xf numFmtId="0" fontId="6" fillId="4" borderId="13" xfId="0" applyFont="1" applyFill="1" applyBorder="1" applyAlignment="1" applyProtection="1">
      <alignment horizontal="center"/>
      <protection hidden="1"/>
    </xf>
    <xf numFmtId="164" fontId="25" fillId="4" borderId="11" xfId="0" applyNumberFormat="1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164" fontId="32" fillId="4" borderId="13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>
      <alignment horizontal="center"/>
    </xf>
    <xf numFmtId="164" fontId="8" fillId="4" borderId="11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 applyProtection="1">
      <alignment horizontal="center"/>
      <protection hidden="1"/>
    </xf>
    <xf numFmtId="164" fontId="11" fillId="4" borderId="11" xfId="0" applyNumberFormat="1" applyFont="1" applyFill="1" applyBorder="1" applyAlignment="1" applyProtection="1">
      <alignment horizontal="center"/>
      <protection hidden="1"/>
    </xf>
    <xf numFmtId="0" fontId="6" fillId="4" borderId="3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64" fontId="11" fillId="4" borderId="12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32" fillId="4" borderId="8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2" fontId="11" fillId="4" borderId="11" xfId="0" applyNumberFormat="1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0" fillId="0" borderId="0" xfId="0" applyFont="1"/>
    <xf numFmtId="164" fontId="25" fillId="4" borderId="10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6" fillId="4" borderId="9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25" fillId="4" borderId="11" xfId="0" applyFont="1" applyFill="1" applyBorder="1" applyAlignment="1" applyProtection="1">
      <alignment horizontal="center"/>
      <protection hidden="1"/>
    </xf>
    <xf numFmtId="0" fontId="11" fillId="4" borderId="11" xfId="0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33" fillId="0" borderId="13" xfId="0" applyFont="1" applyBorder="1" applyAlignment="1">
      <alignment horizontal="center"/>
    </xf>
    <xf numFmtId="164" fontId="11" fillId="4" borderId="10" xfId="0" applyNumberFormat="1" applyFont="1" applyFill="1" applyBorder="1" applyAlignment="1">
      <alignment horizontal="center"/>
    </xf>
    <xf numFmtId="0" fontId="34" fillId="0" borderId="11" xfId="0" applyFont="1" applyBorder="1"/>
    <xf numFmtId="0" fontId="18" fillId="4" borderId="11" xfId="0" applyFont="1" applyFill="1" applyBorder="1" applyAlignment="1">
      <alignment horizontal="center"/>
    </xf>
    <xf numFmtId="164" fontId="35" fillId="4" borderId="11" xfId="0" applyNumberFormat="1" applyFont="1" applyFill="1" applyBorder="1" applyAlignment="1">
      <alignment horizontal="center"/>
    </xf>
    <xf numFmtId="164" fontId="36" fillId="4" borderId="8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37" fillId="4" borderId="8" xfId="0" applyNumberFormat="1" applyFont="1" applyFill="1" applyBorder="1" applyAlignment="1">
      <alignment horizontal="center"/>
    </xf>
    <xf numFmtId="164" fontId="35" fillId="4" borderId="11" xfId="0" applyNumberFormat="1" applyFont="1" applyFill="1" applyBorder="1" applyAlignment="1" applyProtection="1">
      <alignment horizontal="center"/>
      <protection hidden="1"/>
    </xf>
    <xf numFmtId="164" fontId="27" fillId="4" borderId="6" xfId="0" applyNumberFormat="1" applyFont="1" applyFill="1" applyBorder="1" applyAlignment="1">
      <alignment horizontal="center"/>
    </xf>
    <xf numFmtId="164" fontId="27" fillId="4" borderId="7" xfId="0" applyNumberFormat="1" applyFont="1" applyFill="1" applyBorder="1" applyAlignment="1">
      <alignment horizontal="center"/>
    </xf>
    <xf numFmtId="0" fontId="6" fillId="4" borderId="12" xfId="0" applyFont="1" applyFill="1" applyBorder="1" applyAlignment="1" applyProtection="1">
      <alignment horizontal="center"/>
      <protection hidden="1"/>
    </xf>
    <xf numFmtId="0" fontId="33" fillId="0" borderId="11" xfId="0" applyFont="1" applyBorder="1"/>
    <xf numFmtId="0" fontId="7" fillId="4" borderId="13" xfId="0" applyFont="1" applyFill="1" applyBorder="1" applyAlignment="1">
      <alignment horizontal="center"/>
    </xf>
    <xf numFmtId="1" fontId="25" fillId="4" borderId="11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11" xfId="0" applyFont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/>
    </xf>
    <xf numFmtId="164" fontId="7" fillId="4" borderId="8" xfId="0" applyNumberFormat="1" applyFont="1" applyFill="1" applyBorder="1" applyAlignment="1">
      <alignment horizontal="center"/>
    </xf>
    <xf numFmtId="0" fontId="38" fillId="0" borderId="0" xfId="0" applyFont="1"/>
    <xf numFmtId="0" fontId="39" fillId="0" borderId="0" xfId="0" applyFont="1"/>
    <xf numFmtId="1" fontId="30" fillId="4" borderId="11" xfId="0" applyNumberFormat="1" applyFont="1" applyFill="1" applyBorder="1" applyAlignment="1" applyProtection="1">
      <alignment horizontal="center"/>
      <protection hidden="1"/>
    </xf>
    <xf numFmtId="164" fontId="30" fillId="4" borderId="11" xfId="0" applyNumberFormat="1" applyFont="1" applyFill="1" applyBorder="1" applyAlignment="1" applyProtection="1">
      <alignment horizontal="center"/>
      <protection hidden="1"/>
    </xf>
    <xf numFmtId="164" fontId="32" fillId="4" borderId="10" xfId="0" applyNumberFormat="1" applyFont="1" applyFill="1" applyBorder="1" applyAlignment="1">
      <alignment horizontal="center"/>
    </xf>
    <xf numFmtId="0" fontId="25" fillId="4" borderId="14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4" fontId="2" fillId="0" borderId="1" xfId="1" applyFont="1" applyBorder="1" applyAlignment="1">
      <alignment horizontal="center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1"/>
  <sheetViews>
    <sheetView view="pageLayout" zoomScaleNormal="110" workbookViewId="0">
      <selection activeCell="A3" sqref="A3:R3"/>
    </sheetView>
  </sheetViews>
  <sheetFormatPr defaultRowHeight="15"/>
  <cols>
    <col min="1" max="1" width="3.5703125" customWidth="1"/>
    <col min="2" max="2" width="26.42578125" customWidth="1"/>
    <col min="3" max="3" width="6.7109375" customWidth="1"/>
    <col min="4" max="4" width="7" customWidth="1"/>
    <col min="5" max="5" width="8.5703125" customWidth="1"/>
    <col min="6" max="6" width="4.5703125" customWidth="1"/>
    <col min="7" max="7" width="6.5703125" customWidth="1"/>
    <col min="8" max="9" width="6.42578125" customWidth="1"/>
    <col min="10" max="10" width="4.5703125" customWidth="1"/>
    <col min="11" max="11" width="5.28515625" customWidth="1"/>
    <col min="12" max="12" width="4.85546875" customWidth="1"/>
    <col min="13" max="13" width="6.42578125" customWidth="1"/>
    <col min="14" max="14" width="4.7109375" customWidth="1"/>
    <col min="15" max="15" width="5.140625" customWidth="1"/>
    <col min="16" max="16" width="5.5703125" customWidth="1"/>
    <col min="17" max="17" width="6.42578125" customWidth="1"/>
    <col min="18" max="18" width="5.140625" customWidth="1"/>
    <col min="19" max="19" width="4.28515625" customWidth="1"/>
    <col min="20" max="20" width="3.7109375" customWidth="1"/>
    <col min="21" max="21" width="3.42578125" customWidth="1"/>
    <col min="22" max="22" width="4.42578125" customWidth="1"/>
    <col min="23" max="23" width="6.28515625" customWidth="1"/>
    <col min="24" max="24" width="6.5703125" customWidth="1"/>
    <col min="25" max="25" width="6.85546875" customWidth="1"/>
    <col min="26" max="26" width="6.140625" customWidth="1"/>
    <col min="237" max="237" width="3.5703125" customWidth="1"/>
    <col min="238" max="238" width="26.28515625" customWidth="1"/>
    <col min="239" max="239" width="9.5703125" customWidth="1"/>
    <col min="240" max="240" width="12.28515625" customWidth="1"/>
    <col min="241" max="241" width="12.85546875" customWidth="1"/>
    <col min="242" max="242" width="11.42578125" customWidth="1"/>
    <col min="243" max="243" width="6.7109375" customWidth="1"/>
    <col min="244" max="244" width="14.85546875" customWidth="1"/>
    <col min="245" max="245" width="12.5703125" customWidth="1"/>
    <col min="246" max="246" width="7.5703125" customWidth="1"/>
    <col min="247" max="247" width="7" customWidth="1"/>
    <col min="248" max="248" width="0.140625" customWidth="1"/>
    <col min="249" max="249" width="7.5703125" customWidth="1"/>
    <col min="250" max="250" width="4.85546875" customWidth="1"/>
    <col min="251" max="251" width="6.5703125" customWidth="1"/>
    <col min="252" max="252" width="5" customWidth="1"/>
    <col min="253" max="253" width="7.42578125" customWidth="1"/>
    <col min="493" max="493" width="3.5703125" customWidth="1"/>
    <col min="494" max="494" width="26.28515625" customWidth="1"/>
    <col min="495" max="495" width="9.5703125" customWidth="1"/>
    <col min="496" max="496" width="12.28515625" customWidth="1"/>
    <col min="497" max="497" width="12.85546875" customWidth="1"/>
    <col min="498" max="498" width="11.42578125" customWidth="1"/>
    <col min="499" max="499" width="6.7109375" customWidth="1"/>
    <col min="500" max="500" width="14.85546875" customWidth="1"/>
    <col min="501" max="501" width="12.5703125" customWidth="1"/>
    <col min="502" max="502" width="7.5703125" customWidth="1"/>
    <col min="503" max="503" width="7" customWidth="1"/>
    <col min="504" max="504" width="0.140625" customWidth="1"/>
    <col min="505" max="505" width="7.5703125" customWidth="1"/>
    <col min="506" max="506" width="4.85546875" customWidth="1"/>
    <col min="507" max="507" width="6.5703125" customWidth="1"/>
    <col min="508" max="508" width="5" customWidth="1"/>
    <col min="509" max="509" width="7.42578125" customWidth="1"/>
    <col min="749" max="749" width="3.5703125" customWidth="1"/>
    <col min="750" max="750" width="26.28515625" customWidth="1"/>
    <col min="751" max="751" width="9.5703125" customWidth="1"/>
    <col min="752" max="752" width="12.28515625" customWidth="1"/>
    <col min="753" max="753" width="12.85546875" customWidth="1"/>
    <col min="754" max="754" width="11.42578125" customWidth="1"/>
    <col min="755" max="755" width="6.7109375" customWidth="1"/>
    <col min="756" max="756" width="14.85546875" customWidth="1"/>
    <col min="757" max="757" width="12.5703125" customWidth="1"/>
    <col min="758" max="758" width="7.5703125" customWidth="1"/>
    <col min="759" max="759" width="7" customWidth="1"/>
    <col min="760" max="760" width="0.140625" customWidth="1"/>
    <col min="761" max="761" width="7.5703125" customWidth="1"/>
    <col min="762" max="762" width="4.85546875" customWidth="1"/>
    <col min="763" max="763" width="6.5703125" customWidth="1"/>
    <col min="764" max="764" width="5" customWidth="1"/>
    <col min="765" max="765" width="7.42578125" customWidth="1"/>
    <col min="1005" max="1005" width="3.5703125" customWidth="1"/>
    <col min="1006" max="1006" width="26.28515625" customWidth="1"/>
    <col min="1007" max="1007" width="9.5703125" customWidth="1"/>
    <col min="1008" max="1008" width="12.28515625" customWidth="1"/>
    <col min="1009" max="1009" width="12.85546875" customWidth="1"/>
    <col min="1010" max="1010" width="11.42578125" customWidth="1"/>
    <col min="1011" max="1011" width="6.7109375" customWidth="1"/>
    <col min="1012" max="1012" width="14.85546875" customWidth="1"/>
    <col min="1013" max="1013" width="12.5703125" customWidth="1"/>
    <col min="1014" max="1014" width="7.5703125" customWidth="1"/>
    <col min="1015" max="1015" width="7" customWidth="1"/>
    <col min="1016" max="1016" width="0.140625" customWidth="1"/>
    <col min="1017" max="1017" width="7.5703125" customWidth="1"/>
    <col min="1018" max="1018" width="4.85546875" customWidth="1"/>
    <col min="1019" max="1019" width="6.5703125" customWidth="1"/>
    <col min="1020" max="1020" width="5" customWidth="1"/>
    <col min="1021" max="1021" width="7.42578125" customWidth="1"/>
    <col min="1261" max="1261" width="3.5703125" customWidth="1"/>
    <col min="1262" max="1262" width="26.28515625" customWidth="1"/>
    <col min="1263" max="1263" width="9.5703125" customWidth="1"/>
    <col min="1264" max="1264" width="12.28515625" customWidth="1"/>
    <col min="1265" max="1265" width="12.85546875" customWidth="1"/>
    <col min="1266" max="1266" width="11.42578125" customWidth="1"/>
    <col min="1267" max="1267" width="6.7109375" customWidth="1"/>
    <col min="1268" max="1268" width="14.85546875" customWidth="1"/>
    <col min="1269" max="1269" width="12.5703125" customWidth="1"/>
    <col min="1270" max="1270" width="7.5703125" customWidth="1"/>
    <col min="1271" max="1271" width="7" customWidth="1"/>
    <col min="1272" max="1272" width="0.140625" customWidth="1"/>
    <col min="1273" max="1273" width="7.5703125" customWidth="1"/>
    <col min="1274" max="1274" width="4.85546875" customWidth="1"/>
    <col min="1275" max="1275" width="6.5703125" customWidth="1"/>
    <col min="1276" max="1276" width="5" customWidth="1"/>
    <col min="1277" max="1277" width="7.42578125" customWidth="1"/>
    <col min="1517" max="1517" width="3.5703125" customWidth="1"/>
    <col min="1518" max="1518" width="26.28515625" customWidth="1"/>
    <col min="1519" max="1519" width="9.5703125" customWidth="1"/>
    <col min="1520" max="1520" width="12.28515625" customWidth="1"/>
    <col min="1521" max="1521" width="12.85546875" customWidth="1"/>
    <col min="1522" max="1522" width="11.42578125" customWidth="1"/>
    <col min="1523" max="1523" width="6.7109375" customWidth="1"/>
    <col min="1524" max="1524" width="14.85546875" customWidth="1"/>
    <col min="1525" max="1525" width="12.5703125" customWidth="1"/>
    <col min="1526" max="1526" width="7.5703125" customWidth="1"/>
    <col min="1527" max="1527" width="7" customWidth="1"/>
    <col min="1528" max="1528" width="0.140625" customWidth="1"/>
    <col min="1529" max="1529" width="7.5703125" customWidth="1"/>
    <col min="1530" max="1530" width="4.85546875" customWidth="1"/>
    <col min="1531" max="1531" width="6.5703125" customWidth="1"/>
    <col min="1532" max="1532" width="5" customWidth="1"/>
    <col min="1533" max="1533" width="7.42578125" customWidth="1"/>
    <col min="1773" max="1773" width="3.5703125" customWidth="1"/>
    <col min="1774" max="1774" width="26.28515625" customWidth="1"/>
    <col min="1775" max="1775" width="9.5703125" customWidth="1"/>
    <col min="1776" max="1776" width="12.28515625" customWidth="1"/>
    <col min="1777" max="1777" width="12.85546875" customWidth="1"/>
    <col min="1778" max="1778" width="11.42578125" customWidth="1"/>
    <col min="1779" max="1779" width="6.7109375" customWidth="1"/>
    <col min="1780" max="1780" width="14.85546875" customWidth="1"/>
    <col min="1781" max="1781" width="12.5703125" customWidth="1"/>
    <col min="1782" max="1782" width="7.5703125" customWidth="1"/>
    <col min="1783" max="1783" width="7" customWidth="1"/>
    <col min="1784" max="1784" width="0.140625" customWidth="1"/>
    <col min="1785" max="1785" width="7.5703125" customWidth="1"/>
    <col min="1786" max="1786" width="4.85546875" customWidth="1"/>
    <col min="1787" max="1787" width="6.5703125" customWidth="1"/>
    <col min="1788" max="1788" width="5" customWidth="1"/>
    <col min="1789" max="1789" width="7.42578125" customWidth="1"/>
    <col min="2029" max="2029" width="3.5703125" customWidth="1"/>
    <col min="2030" max="2030" width="26.28515625" customWidth="1"/>
    <col min="2031" max="2031" width="9.5703125" customWidth="1"/>
    <col min="2032" max="2032" width="12.28515625" customWidth="1"/>
    <col min="2033" max="2033" width="12.85546875" customWidth="1"/>
    <col min="2034" max="2034" width="11.42578125" customWidth="1"/>
    <col min="2035" max="2035" width="6.7109375" customWidth="1"/>
    <col min="2036" max="2036" width="14.85546875" customWidth="1"/>
    <col min="2037" max="2037" width="12.5703125" customWidth="1"/>
    <col min="2038" max="2038" width="7.5703125" customWidth="1"/>
    <col min="2039" max="2039" width="7" customWidth="1"/>
    <col min="2040" max="2040" width="0.140625" customWidth="1"/>
    <col min="2041" max="2041" width="7.5703125" customWidth="1"/>
    <col min="2042" max="2042" width="4.85546875" customWidth="1"/>
    <col min="2043" max="2043" width="6.5703125" customWidth="1"/>
    <col min="2044" max="2044" width="5" customWidth="1"/>
    <col min="2045" max="2045" width="7.42578125" customWidth="1"/>
    <col min="2285" max="2285" width="3.5703125" customWidth="1"/>
    <col min="2286" max="2286" width="26.28515625" customWidth="1"/>
    <col min="2287" max="2287" width="9.5703125" customWidth="1"/>
    <col min="2288" max="2288" width="12.28515625" customWidth="1"/>
    <col min="2289" max="2289" width="12.85546875" customWidth="1"/>
    <col min="2290" max="2290" width="11.42578125" customWidth="1"/>
    <col min="2291" max="2291" width="6.7109375" customWidth="1"/>
    <col min="2292" max="2292" width="14.85546875" customWidth="1"/>
    <col min="2293" max="2293" width="12.5703125" customWidth="1"/>
    <col min="2294" max="2294" width="7.5703125" customWidth="1"/>
    <col min="2295" max="2295" width="7" customWidth="1"/>
    <col min="2296" max="2296" width="0.140625" customWidth="1"/>
    <col min="2297" max="2297" width="7.5703125" customWidth="1"/>
    <col min="2298" max="2298" width="4.85546875" customWidth="1"/>
    <col min="2299" max="2299" width="6.5703125" customWidth="1"/>
    <col min="2300" max="2300" width="5" customWidth="1"/>
    <col min="2301" max="2301" width="7.42578125" customWidth="1"/>
    <col min="2541" max="2541" width="3.5703125" customWidth="1"/>
    <col min="2542" max="2542" width="26.28515625" customWidth="1"/>
    <col min="2543" max="2543" width="9.5703125" customWidth="1"/>
    <col min="2544" max="2544" width="12.28515625" customWidth="1"/>
    <col min="2545" max="2545" width="12.85546875" customWidth="1"/>
    <col min="2546" max="2546" width="11.42578125" customWidth="1"/>
    <col min="2547" max="2547" width="6.7109375" customWidth="1"/>
    <col min="2548" max="2548" width="14.85546875" customWidth="1"/>
    <col min="2549" max="2549" width="12.5703125" customWidth="1"/>
    <col min="2550" max="2550" width="7.5703125" customWidth="1"/>
    <col min="2551" max="2551" width="7" customWidth="1"/>
    <col min="2552" max="2552" width="0.140625" customWidth="1"/>
    <col min="2553" max="2553" width="7.5703125" customWidth="1"/>
    <col min="2554" max="2554" width="4.85546875" customWidth="1"/>
    <col min="2555" max="2555" width="6.5703125" customWidth="1"/>
    <col min="2556" max="2556" width="5" customWidth="1"/>
    <col min="2557" max="2557" width="7.42578125" customWidth="1"/>
    <col min="2797" max="2797" width="3.5703125" customWidth="1"/>
    <col min="2798" max="2798" width="26.28515625" customWidth="1"/>
    <col min="2799" max="2799" width="9.5703125" customWidth="1"/>
    <col min="2800" max="2800" width="12.28515625" customWidth="1"/>
    <col min="2801" max="2801" width="12.85546875" customWidth="1"/>
    <col min="2802" max="2802" width="11.42578125" customWidth="1"/>
    <col min="2803" max="2803" width="6.7109375" customWidth="1"/>
    <col min="2804" max="2804" width="14.85546875" customWidth="1"/>
    <col min="2805" max="2805" width="12.5703125" customWidth="1"/>
    <col min="2806" max="2806" width="7.5703125" customWidth="1"/>
    <col min="2807" max="2807" width="7" customWidth="1"/>
    <col min="2808" max="2808" width="0.140625" customWidth="1"/>
    <col min="2809" max="2809" width="7.5703125" customWidth="1"/>
    <col min="2810" max="2810" width="4.85546875" customWidth="1"/>
    <col min="2811" max="2811" width="6.5703125" customWidth="1"/>
    <col min="2812" max="2812" width="5" customWidth="1"/>
    <col min="2813" max="2813" width="7.42578125" customWidth="1"/>
    <col min="3053" max="3053" width="3.5703125" customWidth="1"/>
    <col min="3054" max="3054" width="26.28515625" customWidth="1"/>
    <col min="3055" max="3055" width="9.5703125" customWidth="1"/>
    <col min="3056" max="3056" width="12.28515625" customWidth="1"/>
    <col min="3057" max="3057" width="12.85546875" customWidth="1"/>
    <col min="3058" max="3058" width="11.42578125" customWidth="1"/>
    <col min="3059" max="3059" width="6.7109375" customWidth="1"/>
    <col min="3060" max="3060" width="14.85546875" customWidth="1"/>
    <col min="3061" max="3061" width="12.5703125" customWidth="1"/>
    <col min="3062" max="3062" width="7.5703125" customWidth="1"/>
    <col min="3063" max="3063" width="7" customWidth="1"/>
    <col min="3064" max="3064" width="0.140625" customWidth="1"/>
    <col min="3065" max="3065" width="7.5703125" customWidth="1"/>
    <col min="3066" max="3066" width="4.85546875" customWidth="1"/>
    <col min="3067" max="3067" width="6.5703125" customWidth="1"/>
    <col min="3068" max="3068" width="5" customWidth="1"/>
    <col min="3069" max="3069" width="7.42578125" customWidth="1"/>
    <col min="3309" max="3309" width="3.5703125" customWidth="1"/>
    <col min="3310" max="3310" width="26.28515625" customWidth="1"/>
    <col min="3311" max="3311" width="9.5703125" customWidth="1"/>
    <col min="3312" max="3312" width="12.28515625" customWidth="1"/>
    <col min="3313" max="3313" width="12.85546875" customWidth="1"/>
    <col min="3314" max="3314" width="11.42578125" customWidth="1"/>
    <col min="3315" max="3315" width="6.7109375" customWidth="1"/>
    <col min="3316" max="3316" width="14.85546875" customWidth="1"/>
    <col min="3317" max="3317" width="12.5703125" customWidth="1"/>
    <col min="3318" max="3318" width="7.5703125" customWidth="1"/>
    <col min="3319" max="3319" width="7" customWidth="1"/>
    <col min="3320" max="3320" width="0.140625" customWidth="1"/>
    <col min="3321" max="3321" width="7.5703125" customWidth="1"/>
    <col min="3322" max="3322" width="4.85546875" customWidth="1"/>
    <col min="3323" max="3323" width="6.5703125" customWidth="1"/>
    <col min="3324" max="3324" width="5" customWidth="1"/>
    <col min="3325" max="3325" width="7.42578125" customWidth="1"/>
    <col min="3565" max="3565" width="3.5703125" customWidth="1"/>
    <col min="3566" max="3566" width="26.28515625" customWidth="1"/>
    <col min="3567" max="3567" width="9.5703125" customWidth="1"/>
    <col min="3568" max="3568" width="12.28515625" customWidth="1"/>
    <col min="3569" max="3569" width="12.85546875" customWidth="1"/>
    <col min="3570" max="3570" width="11.42578125" customWidth="1"/>
    <col min="3571" max="3571" width="6.7109375" customWidth="1"/>
    <col min="3572" max="3572" width="14.85546875" customWidth="1"/>
    <col min="3573" max="3573" width="12.5703125" customWidth="1"/>
    <col min="3574" max="3574" width="7.5703125" customWidth="1"/>
    <col min="3575" max="3575" width="7" customWidth="1"/>
    <col min="3576" max="3576" width="0.140625" customWidth="1"/>
    <col min="3577" max="3577" width="7.5703125" customWidth="1"/>
    <col min="3578" max="3578" width="4.85546875" customWidth="1"/>
    <col min="3579" max="3579" width="6.5703125" customWidth="1"/>
    <col min="3580" max="3580" width="5" customWidth="1"/>
    <col min="3581" max="3581" width="7.42578125" customWidth="1"/>
    <col min="3821" max="3821" width="3.5703125" customWidth="1"/>
    <col min="3822" max="3822" width="26.28515625" customWidth="1"/>
    <col min="3823" max="3823" width="9.5703125" customWidth="1"/>
    <col min="3824" max="3824" width="12.28515625" customWidth="1"/>
    <col min="3825" max="3825" width="12.85546875" customWidth="1"/>
    <col min="3826" max="3826" width="11.42578125" customWidth="1"/>
    <col min="3827" max="3827" width="6.7109375" customWidth="1"/>
    <col min="3828" max="3828" width="14.85546875" customWidth="1"/>
    <col min="3829" max="3829" width="12.5703125" customWidth="1"/>
    <col min="3830" max="3830" width="7.5703125" customWidth="1"/>
    <col min="3831" max="3831" width="7" customWidth="1"/>
    <col min="3832" max="3832" width="0.140625" customWidth="1"/>
    <col min="3833" max="3833" width="7.5703125" customWidth="1"/>
    <col min="3834" max="3834" width="4.85546875" customWidth="1"/>
    <col min="3835" max="3835" width="6.5703125" customWidth="1"/>
    <col min="3836" max="3836" width="5" customWidth="1"/>
    <col min="3837" max="3837" width="7.42578125" customWidth="1"/>
    <col min="4077" max="4077" width="3.5703125" customWidth="1"/>
    <col min="4078" max="4078" width="26.28515625" customWidth="1"/>
    <col min="4079" max="4079" width="9.5703125" customWidth="1"/>
    <col min="4080" max="4080" width="12.28515625" customWidth="1"/>
    <col min="4081" max="4081" width="12.85546875" customWidth="1"/>
    <col min="4082" max="4082" width="11.42578125" customWidth="1"/>
    <col min="4083" max="4083" width="6.7109375" customWidth="1"/>
    <col min="4084" max="4084" width="14.85546875" customWidth="1"/>
    <col min="4085" max="4085" width="12.5703125" customWidth="1"/>
    <col min="4086" max="4086" width="7.5703125" customWidth="1"/>
    <col min="4087" max="4087" width="7" customWidth="1"/>
    <col min="4088" max="4088" width="0.140625" customWidth="1"/>
    <col min="4089" max="4089" width="7.5703125" customWidth="1"/>
    <col min="4090" max="4090" width="4.85546875" customWidth="1"/>
    <col min="4091" max="4091" width="6.5703125" customWidth="1"/>
    <col min="4092" max="4092" width="5" customWidth="1"/>
    <col min="4093" max="4093" width="7.42578125" customWidth="1"/>
    <col min="4333" max="4333" width="3.5703125" customWidth="1"/>
    <col min="4334" max="4334" width="26.28515625" customWidth="1"/>
    <col min="4335" max="4335" width="9.5703125" customWidth="1"/>
    <col min="4336" max="4336" width="12.28515625" customWidth="1"/>
    <col min="4337" max="4337" width="12.85546875" customWidth="1"/>
    <col min="4338" max="4338" width="11.42578125" customWidth="1"/>
    <col min="4339" max="4339" width="6.7109375" customWidth="1"/>
    <col min="4340" max="4340" width="14.85546875" customWidth="1"/>
    <col min="4341" max="4341" width="12.5703125" customWidth="1"/>
    <col min="4342" max="4342" width="7.5703125" customWidth="1"/>
    <col min="4343" max="4343" width="7" customWidth="1"/>
    <col min="4344" max="4344" width="0.140625" customWidth="1"/>
    <col min="4345" max="4345" width="7.5703125" customWidth="1"/>
    <col min="4346" max="4346" width="4.85546875" customWidth="1"/>
    <col min="4347" max="4347" width="6.5703125" customWidth="1"/>
    <col min="4348" max="4348" width="5" customWidth="1"/>
    <col min="4349" max="4349" width="7.42578125" customWidth="1"/>
    <col min="4589" max="4589" width="3.5703125" customWidth="1"/>
    <col min="4590" max="4590" width="26.28515625" customWidth="1"/>
    <col min="4591" max="4591" width="9.5703125" customWidth="1"/>
    <col min="4592" max="4592" width="12.28515625" customWidth="1"/>
    <col min="4593" max="4593" width="12.85546875" customWidth="1"/>
    <col min="4594" max="4594" width="11.42578125" customWidth="1"/>
    <col min="4595" max="4595" width="6.7109375" customWidth="1"/>
    <col min="4596" max="4596" width="14.85546875" customWidth="1"/>
    <col min="4597" max="4597" width="12.5703125" customWidth="1"/>
    <col min="4598" max="4598" width="7.5703125" customWidth="1"/>
    <col min="4599" max="4599" width="7" customWidth="1"/>
    <col min="4600" max="4600" width="0.140625" customWidth="1"/>
    <col min="4601" max="4601" width="7.5703125" customWidth="1"/>
    <col min="4602" max="4602" width="4.85546875" customWidth="1"/>
    <col min="4603" max="4603" width="6.5703125" customWidth="1"/>
    <col min="4604" max="4604" width="5" customWidth="1"/>
    <col min="4605" max="4605" width="7.42578125" customWidth="1"/>
    <col min="4845" max="4845" width="3.5703125" customWidth="1"/>
    <col min="4846" max="4846" width="26.28515625" customWidth="1"/>
    <col min="4847" max="4847" width="9.5703125" customWidth="1"/>
    <col min="4848" max="4848" width="12.28515625" customWidth="1"/>
    <col min="4849" max="4849" width="12.85546875" customWidth="1"/>
    <col min="4850" max="4850" width="11.42578125" customWidth="1"/>
    <col min="4851" max="4851" width="6.7109375" customWidth="1"/>
    <col min="4852" max="4852" width="14.85546875" customWidth="1"/>
    <col min="4853" max="4853" width="12.5703125" customWidth="1"/>
    <col min="4854" max="4854" width="7.5703125" customWidth="1"/>
    <col min="4855" max="4855" width="7" customWidth="1"/>
    <col min="4856" max="4856" width="0.140625" customWidth="1"/>
    <col min="4857" max="4857" width="7.5703125" customWidth="1"/>
    <col min="4858" max="4858" width="4.85546875" customWidth="1"/>
    <col min="4859" max="4859" width="6.5703125" customWidth="1"/>
    <col min="4860" max="4860" width="5" customWidth="1"/>
    <col min="4861" max="4861" width="7.42578125" customWidth="1"/>
    <col min="5101" max="5101" width="3.5703125" customWidth="1"/>
    <col min="5102" max="5102" width="26.28515625" customWidth="1"/>
    <col min="5103" max="5103" width="9.5703125" customWidth="1"/>
    <col min="5104" max="5104" width="12.28515625" customWidth="1"/>
    <col min="5105" max="5105" width="12.85546875" customWidth="1"/>
    <col min="5106" max="5106" width="11.42578125" customWidth="1"/>
    <col min="5107" max="5107" width="6.7109375" customWidth="1"/>
    <col min="5108" max="5108" width="14.85546875" customWidth="1"/>
    <col min="5109" max="5109" width="12.5703125" customWidth="1"/>
    <col min="5110" max="5110" width="7.5703125" customWidth="1"/>
    <col min="5111" max="5111" width="7" customWidth="1"/>
    <col min="5112" max="5112" width="0.140625" customWidth="1"/>
    <col min="5113" max="5113" width="7.5703125" customWidth="1"/>
    <col min="5114" max="5114" width="4.85546875" customWidth="1"/>
    <col min="5115" max="5115" width="6.5703125" customWidth="1"/>
    <col min="5116" max="5116" width="5" customWidth="1"/>
    <col min="5117" max="5117" width="7.42578125" customWidth="1"/>
    <col min="5357" max="5357" width="3.5703125" customWidth="1"/>
    <col min="5358" max="5358" width="26.28515625" customWidth="1"/>
    <col min="5359" max="5359" width="9.5703125" customWidth="1"/>
    <col min="5360" max="5360" width="12.28515625" customWidth="1"/>
    <col min="5361" max="5361" width="12.85546875" customWidth="1"/>
    <col min="5362" max="5362" width="11.42578125" customWidth="1"/>
    <col min="5363" max="5363" width="6.7109375" customWidth="1"/>
    <col min="5364" max="5364" width="14.85546875" customWidth="1"/>
    <col min="5365" max="5365" width="12.5703125" customWidth="1"/>
    <col min="5366" max="5366" width="7.5703125" customWidth="1"/>
    <col min="5367" max="5367" width="7" customWidth="1"/>
    <col min="5368" max="5368" width="0.140625" customWidth="1"/>
    <col min="5369" max="5369" width="7.5703125" customWidth="1"/>
    <col min="5370" max="5370" width="4.85546875" customWidth="1"/>
    <col min="5371" max="5371" width="6.5703125" customWidth="1"/>
    <col min="5372" max="5372" width="5" customWidth="1"/>
    <col min="5373" max="5373" width="7.42578125" customWidth="1"/>
    <col min="5613" max="5613" width="3.5703125" customWidth="1"/>
    <col min="5614" max="5614" width="26.28515625" customWidth="1"/>
    <col min="5615" max="5615" width="9.5703125" customWidth="1"/>
    <col min="5616" max="5616" width="12.28515625" customWidth="1"/>
    <col min="5617" max="5617" width="12.85546875" customWidth="1"/>
    <col min="5618" max="5618" width="11.42578125" customWidth="1"/>
    <col min="5619" max="5619" width="6.7109375" customWidth="1"/>
    <col min="5620" max="5620" width="14.85546875" customWidth="1"/>
    <col min="5621" max="5621" width="12.5703125" customWidth="1"/>
    <col min="5622" max="5622" width="7.5703125" customWidth="1"/>
    <col min="5623" max="5623" width="7" customWidth="1"/>
    <col min="5624" max="5624" width="0.140625" customWidth="1"/>
    <col min="5625" max="5625" width="7.5703125" customWidth="1"/>
    <col min="5626" max="5626" width="4.85546875" customWidth="1"/>
    <col min="5627" max="5627" width="6.5703125" customWidth="1"/>
    <col min="5628" max="5628" width="5" customWidth="1"/>
    <col min="5629" max="5629" width="7.42578125" customWidth="1"/>
    <col min="5869" max="5869" width="3.5703125" customWidth="1"/>
    <col min="5870" max="5870" width="26.28515625" customWidth="1"/>
    <col min="5871" max="5871" width="9.5703125" customWidth="1"/>
    <col min="5872" max="5872" width="12.28515625" customWidth="1"/>
    <col min="5873" max="5873" width="12.85546875" customWidth="1"/>
    <col min="5874" max="5874" width="11.42578125" customWidth="1"/>
    <col min="5875" max="5875" width="6.7109375" customWidth="1"/>
    <col min="5876" max="5876" width="14.85546875" customWidth="1"/>
    <col min="5877" max="5877" width="12.5703125" customWidth="1"/>
    <col min="5878" max="5878" width="7.5703125" customWidth="1"/>
    <col min="5879" max="5879" width="7" customWidth="1"/>
    <col min="5880" max="5880" width="0.140625" customWidth="1"/>
    <col min="5881" max="5881" width="7.5703125" customWidth="1"/>
    <col min="5882" max="5882" width="4.85546875" customWidth="1"/>
    <col min="5883" max="5883" width="6.5703125" customWidth="1"/>
    <col min="5884" max="5884" width="5" customWidth="1"/>
    <col min="5885" max="5885" width="7.42578125" customWidth="1"/>
    <col min="6125" max="6125" width="3.5703125" customWidth="1"/>
    <col min="6126" max="6126" width="26.28515625" customWidth="1"/>
    <col min="6127" max="6127" width="9.5703125" customWidth="1"/>
    <col min="6128" max="6128" width="12.28515625" customWidth="1"/>
    <col min="6129" max="6129" width="12.85546875" customWidth="1"/>
    <col min="6130" max="6130" width="11.42578125" customWidth="1"/>
    <col min="6131" max="6131" width="6.7109375" customWidth="1"/>
    <col min="6132" max="6132" width="14.85546875" customWidth="1"/>
    <col min="6133" max="6133" width="12.5703125" customWidth="1"/>
    <col min="6134" max="6134" width="7.5703125" customWidth="1"/>
    <col min="6135" max="6135" width="7" customWidth="1"/>
    <col min="6136" max="6136" width="0.140625" customWidth="1"/>
    <col min="6137" max="6137" width="7.5703125" customWidth="1"/>
    <col min="6138" max="6138" width="4.85546875" customWidth="1"/>
    <col min="6139" max="6139" width="6.5703125" customWidth="1"/>
    <col min="6140" max="6140" width="5" customWidth="1"/>
    <col min="6141" max="6141" width="7.42578125" customWidth="1"/>
    <col min="6381" max="6381" width="3.5703125" customWidth="1"/>
    <col min="6382" max="6382" width="26.28515625" customWidth="1"/>
    <col min="6383" max="6383" width="9.5703125" customWidth="1"/>
    <col min="6384" max="6384" width="12.28515625" customWidth="1"/>
    <col min="6385" max="6385" width="12.85546875" customWidth="1"/>
    <col min="6386" max="6386" width="11.42578125" customWidth="1"/>
    <col min="6387" max="6387" width="6.7109375" customWidth="1"/>
    <col min="6388" max="6388" width="14.85546875" customWidth="1"/>
    <col min="6389" max="6389" width="12.5703125" customWidth="1"/>
    <col min="6390" max="6390" width="7.5703125" customWidth="1"/>
    <col min="6391" max="6391" width="7" customWidth="1"/>
    <col min="6392" max="6392" width="0.140625" customWidth="1"/>
    <col min="6393" max="6393" width="7.5703125" customWidth="1"/>
    <col min="6394" max="6394" width="4.85546875" customWidth="1"/>
    <col min="6395" max="6395" width="6.5703125" customWidth="1"/>
    <col min="6396" max="6396" width="5" customWidth="1"/>
    <col min="6397" max="6397" width="7.42578125" customWidth="1"/>
    <col min="6637" max="6637" width="3.5703125" customWidth="1"/>
    <col min="6638" max="6638" width="26.28515625" customWidth="1"/>
    <col min="6639" max="6639" width="9.5703125" customWidth="1"/>
    <col min="6640" max="6640" width="12.28515625" customWidth="1"/>
    <col min="6641" max="6641" width="12.85546875" customWidth="1"/>
    <col min="6642" max="6642" width="11.42578125" customWidth="1"/>
    <col min="6643" max="6643" width="6.7109375" customWidth="1"/>
    <col min="6644" max="6644" width="14.85546875" customWidth="1"/>
    <col min="6645" max="6645" width="12.5703125" customWidth="1"/>
    <col min="6646" max="6646" width="7.5703125" customWidth="1"/>
    <col min="6647" max="6647" width="7" customWidth="1"/>
    <col min="6648" max="6648" width="0.140625" customWidth="1"/>
    <col min="6649" max="6649" width="7.5703125" customWidth="1"/>
    <col min="6650" max="6650" width="4.85546875" customWidth="1"/>
    <col min="6651" max="6651" width="6.5703125" customWidth="1"/>
    <col min="6652" max="6652" width="5" customWidth="1"/>
    <col min="6653" max="6653" width="7.42578125" customWidth="1"/>
    <col min="6893" max="6893" width="3.5703125" customWidth="1"/>
    <col min="6894" max="6894" width="26.28515625" customWidth="1"/>
    <col min="6895" max="6895" width="9.5703125" customWidth="1"/>
    <col min="6896" max="6896" width="12.28515625" customWidth="1"/>
    <col min="6897" max="6897" width="12.85546875" customWidth="1"/>
    <col min="6898" max="6898" width="11.42578125" customWidth="1"/>
    <col min="6899" max="6899" width="6.7109375" customWidth="1"/>
    <col min="6900" max="6900" width="14.85546875" customWidth="1"/>
    <col min="6901" max="6901" width="12.5703125" customWidth="1"/>
    <col min="6902" max="6902" width="7.5703125" customWidth="1"/>
    <col min="6903" max="6903" width="7" customWidth="1"/>
    <col min="6904" max="6904" width="0.140625" customWidth="1"/>
    <col min="6905" max="6905" width="7.5703125" customWidth="1"/>
    <col min="6906" max="6906" width="4.85546875" customWidth="1"/>
    <col min="6907" max="6907" width="6.5703125" customWidth="1"/>
    <col min="6908" max="6908" width="5" customWidth="1"/>
    <col min="6909" max="6909" width="7.42578125" customWidth="1"/>
    <col min="7149" max="7149" width="3.5703125" customWidth="1"/>
    <col min="7150" max="7150" width="26.28515625" customWidth="1"/>
    <col min="7151" max="7151" width="9.5703125" customWidth="1"/>
    <col min="7152" max="7152" width="12.28515625" customWidth="1"/>
    <col min="7153" max="7153" width="12.85546875" customWidth="1"/>
    <col min="7154" max="7154" width="11.42578125" customWidth="1"/>
    <col min="7155" max="7155" width="6.7109375" customWidth="1"/>
    <col min="7156" max="7156" width="14.85546875" customWidth="1"/>
    <col min="7157" max="7157" width="12.5703125" customWidth="1"/>
    <col min="7158" max="7158" width="7.5703125" customWidth="1"/>
    <col min="7159" max="7159" width="7" customWidth="1"/>
    <col min="7160" max="7160" width="0.140625" customWidth="1"/>
    <col min="7161" max="7161" width="7.5703125" customWidth="1"/>
    <col min="7162" max="7162" width="4.85546875" customWidth="1"/>
    <col min="7163" max="7163" width="6.5703125" customWidth="1"/>
    <col min="7164" max="7164" width="5" customWidth="1"/>
    <col min="7165" max="7165" width="7.42578125" customWidth="1"/>
    <col min="7405" max="7405" width="3.5703125" customWidth="1"/>
    <col min="7406" max="7406" width="26.28515625" customWidth="1"/>
    <col min="7407" max="7407" width="9.5703125" customWidth="1"/>
    <col min="7408" max="7408" width="12.28515625" customWidth="1"/>
    <col min="7409" max="7409" width="12.85546875" customWidth="1"/>
    <col min="7410" max="7410" width="11.42578125" customWidth="1"/>
    <col min="7411" max="7411" width="6.7109375" customWidth="1"/>
    <col min="7412" max="7412" width="14.85546875" customWidth="1"/>
    <col min="7413" max="7413" width="12.5703125" customWidth="1"/>
    <col min="7414" max="7414" width="7.5703125" customWidth="1"/>
    <col min="7415" max="7415" width="7" customWidth="1"/>
    <col min="7416" max="7416" width="0.140625" customWidth="1"/>
    <col min="7417" max="7417" width="7.5703125" customWidth="1"/>
    <col min="7418" max="7418" width="4.85546875" customWidth="1"/>
    <col min="7419" max="7419" width="6.5703125" customWidth="1"/>
    <col min="7420" max="7420" width="5" customWidth="1"/>
    <col min="7421" max="7421" width="7.42578125" customWidth="1"/>
    <col min="7661" max="7661" width="3.5703125" customWidth="1"/>
    <col min="7662" max="7662" width="26.28515625" customWidth="1"/>
    <col min="7663" max="7663" width="9.5703125" customWidth="1"/>
    <col min="7664" max="7664" width="12.28515625" customWidth="1"/>
    <col min="7665" max="7665" width="12.85546875" customWidth="1"/>
    <col min="7666" max="7666" width="11.42578125" customWidth="1"/>
    <col min="7667" max="7667" width="6.7109375" customWidth="1"/>
    <col min="7668" max="7668" width="14.85546875" customWidth="1"/>
    <col min="7669" max="7669" width="12.5703125" customWidth="1"/>
    <col min="7670" max="7670" width="7.5703125" customWidth="1"/>
    <col min="7671" max="7671" width="7" customWidth="1"/>
    <col min="7672" max="7672" width="0.140625" customWidth="1"/>
    <col min="7673" max="7673" width="7.5703125" customWidth="1"/>
    <col min="7674" max="7674" width="4.85546875" customWidth="1"/>
    <col min="7675" max="7675" width="6.5703125" customWidth="1"/>
    <col min="7676" max="7676" width="5" customWidth="1"/>
    <col min="7677" max="7677" width="7.42578125" customWidth="1"/>
    <col min="7917" max="7917" width="3.5703125" customWidth="1"/>
    <col min="7918" max="7918" width="26.28515625" customWidth="1"/>
    <col min="7919" max="7919" width="9.5703125" customWidth="1"/>
    <col min="7920" max="7920" width="12.28515625" customWidth="1"/>
    <col min="7921" max="7921" width="12.85546875" customWidth="1"/>
    <col min="7922" max="7922" width="11.42578125" customWidth="1"/>
    <col min="7923" max="7923" width="6.7109375" customWidth="1"/>
    <col min="7924" max="7924" width="14.85546875" customWidth="1"/>
    <col min="7925" max="7925" width="12.5703125" customWidth="1"/>
    <col min="7926" max="7926" width="7.5703125" customWidth="1"/>
    <col min="7927" max="7927" width="7" customWidth="1"/>
    <col min="7928" max="7928" width="0.140625" customWidth="1"/>
    <col min="7929" max="7929" width="7.5703125" customWidth="1"/>
    <col min="7930" max="7930" width="4.85546875" customWidth="1"/>
    <col min="7931" max="7931" width="6.5703125" customWidth="1"/>
    <col min="7932" max="7932" width="5" customWidth="1"/>
    <col min="7933" max="7933" width="7.42578125" customWidth="1"/>
    <col min="8173" max="8173" width="3.5703125" customWidth="1"/>
    <col min="8174" max="8174" width="26.28515625" customWidth="1"/>
    <col min="8175" max="8175" width="9.5703125" customWidth="1"/>
    <col min="8176" max="8176" width="12.28515625" customWidth="1"/>
    <col min="8177" max="8177" width="12.85546875" customWidth="1"/>
    <col min="8178" max="8178" width="11.42578125" customWidth="1"/>
    <col min="8179" max="8179" width="6.7109375" customWidth="1"/>
    <col min="8180" max="8180" width="14.85546875" customWidth="1"/>
    <col min="8181" max="8181" width="12.5703125" customWidth="1"/>
    <col min="8182" max="8182" width="7.5703125" customWidth="1"/>
    <col min="8183" max="8183" width="7" customWidth="1"/>
    <col min="8184" max="8184" width="0.140625" customWidth="1"/>
    <col min="8185" max="8185" width="7.5703125" customWidth="1"/>
    <col min="8186" max="8186" width="4.85546875" customWidth="1"/>
    <col min="8187" max="8187" width="6.5703125" customWidth="1"/>
    <col min="8188" max="8188" width="5" customWidth="1"/>
    <col min="8189" max="8189" width="7.42578125" customWidth="1"/>
    <col min="8429" max="8429" width="3.5703125" customWidth="1"/>
    <col min="8430" max="8430" width="26.28515625" customWidth="1"/>
    <col min="8431" max="8431" width="9.5703125" customWidth="1"/>
    <col min="8432" max="8432" width="12.28515625" customWidth="1"/>
    <col min="8433" max="8433" width="12.85546875" customWidth="1"/>
    <col min="8434" max="8434" width="11.42578125" customWidth="1"/>
    <col min="8435" max="8435" width="6.7109375" customWidth="1"/>
    <col min="8436" max="8436" width="14.85546875" customWidth="1"/>
    <col min="8437" max="8437" width="12.5703125" customWidth="1"/>
    <col min="8438" max="8438" width="7.5703125" customWidth="1"/>
    <col min="8439" max="8439" width="7" customWidth="1"/>
    <col min="8440" max="8440" width="0.140625" customWidth="1"/>
    <col min="8441" max="8441" width="7.5703125" customWidth="1"/>
    <col min="8442" max="8442" width="4.85546875" customWidth="1"/>
    <col min="8443" max="8443" width="6.5703125" customWidth="1"/>
    <col min="8444" max="8444" width="5" customWidth="1"/>
    <col min="8445" max="8445" width="7.42578125" customWidth="1"/>
    <col min="8685" max="8685" width="3.5703125" customWidth="1"/>
    <col min="8686" max="8686" width="26.28515625" customWidth="1"/>
    <col min="8687" max="8687" width="9.5703125" customWidth="1"/>
    <col min="8688" max="8688" width="12.28515625" customWidth="1"/>
    <col min="8689" max="8689" width="12.85546875" customWidth="1"/>
    <col min="8690" max="8690" width="11.42578125" customWidth="1"/>
    <col min="8691" max="8691" width="6.7109375" customWidth="1"/>
    <col min="8692" max="8692" width="14.85546875" customWidth="1"/>
    <col min="8693" max="8693" width="12.5703125" customWidth="1"/>
    <col min="8694" max="8694" width="7.5703125" customWidth="1"/>
    <col min="8695" max="8695" width="7" customWidth="1"/>
    <col min="8696" max="8696" width="0.140625" customWidth="1"/>
    <col min="8697" max="8697" width="7.5703125" customWidth="1"/>
    <col min="8698" max="8698" width="4.85546875" customWidth="1"/>
    <col min="8699" max="8699" width="6.5703125" customWidth="1"/>
    <col min="8700" max="8700" width="5" customWidth="1"/>
    <col min="8701" max="8701" width="7.42578125" customWidth="1"/>
    <col min="8941" max="8941" width="3.5703125" customWidth="1"/>
    <col min="8942" max="8942" width="26.28515625" customWidth="1"/>
    <col min="8943" max="8943" width="9.5703125" customWidth="1"/>
    <col min="8944" max="8944" width="12.28515625" customWidth="1"/>
    <col min="8945" max="8945" width="12.85546875" customWidth="1"/>
    <col min="8946" max="8946" width="11.42578125" customWidth="1"/>
    <col min="8947" max="8947" width="6.7109375" customWidth="1"/>
    <col min="8948" max="8948" width="14.85546875" customWidth="1"/>
    <col min="8949" max="8949" width="12.5703125" customWidth="1"/>
    <col min="8950" max="8950" width="7.5703125" customWidth="1"/>
    <col min="8951" max="8951" width="7" customWidth="1"/>
    <col min="8952" max="8952" width="0.140625" customWidth="1"/>
    <col min="8953" max="8953" width="7.5703125" customWidth="1"/>
    <col min="8954" max="8954" width="4.85546875" customWidth="1"/>
    <col min="8955" max="8955" width="6.5703125" customWidth="1"/>
    <col min="8956" max="8956" width="5" customWidth="1"/>
    <col min="8957" max="8957" width="7.42578125" customWidth="1"/>
    <col min="9197" max="9197" width="3.5703125" customWidth="1"/>
    <col min="9198" max="9198" width="26.28515625" customWidth="1"/>
    <col min="9199" max="9199" width="9.5703125" customWidth="1"/>
    <col min="9200" max="9200" width="12.28515625" customWidth="1"/>
    <col min="9201" max="9201" width="12.85546875" customWidth="1"/>
    <col min="9202" max="9202" width="11.42578125" customWidth="1"/>
    <col min="9203" max="9203" width="6.7109375" customWidth="1"/>
    <col min="9204" max="9204" width="14.85546875" customWidth="1"/>
    <col min="9205" max="9205" width="12.5703125" customWidth="1"/>
    <col min="9206" max="9206" width="7.5703125" customWidth="1"/>
    <col min="9207" max="9207" width="7" customWidth="1"/>
    <col min="9208" max="9208" width="0.140625" customWidth="1"/>
    <col min="9209" max="9209" width="7.5703125" customWidth="1"/>
    <col min="9210" max="9210" width="4.85546875" customWidth="1"/>
    <col min="9211" max="9211" width="6.5703125" customWidth="1"/>
    <col min="9212" max="9212" width="5" customWidth="1"/>
    <col min="9213" max="9213" width="7.42578125" customWidth="1"/>
    <col min="9453" max="9453" width="3.5703125" customWidth="1"/>
    <col min="9454" max="9454" width="26.28515625" customWidth="1"/>
    <col min="9455" max="9455" width="9.5703125" customWidth="1"/>
    <col min="9456" max="9456" width="12.28515625" customWidth="1"/>
    <col min="9457" max="9457" width="12.85546875" customWidth="1"/>
    <col min="9458" max="9458" width="11.42578125" customWidth="1"/>
    <col min="9459" max="9459" width="6.7109375" customWidth="1"/>
    <col min="9460" max="9460" width="14.85546875" customWidth="1"/>
    <col min="9461" max="9461" width="12.5703125" customWidth="1"/>
    <col min="9462" max="9462" width="7.5703125" customWidth="1"/>
    <col min="9463" max="9463" width="7" customWidth="1"/>
    <col min="9464" max="9464" width="0.140625" customWidth="1"/>
    <col min="9465" max="9465" width="7.5703125" customWidth="1"/>
    <col min="9466" max="9466" width="4.85546875" customWidth="1"/>
    <col min="9467" max="9467" width="6.5703125" customWidth="1"/>
    <col min="9468" max="9468" width="5" customWidth="1"/>
    <col min="9469" max="9469" width="7.42578125" customWidth="1"/>
    <col min="9709" max="9709" width="3.5703125" customWidth="1"/>
    <col min="9710" max="9710" width="26.28515625" customWidth="1"/>
    <col min="9711" max="9711" width="9.5703125" customWidth="1"/>
    <col min="9712" max="9712" width="12.28515625" customWidth="1"/>
    <col min="9713" max="9713" width="12.85546875" customWidth="1"/>
    <col min="9714" max="9714" width="11.42578125" customWidth="1"/>
    <col min="9715" max="9715" width="6.7109375" customWidth="1"/>
    <col min="9716" max="9716" width="14.85546875" customWidth="1"/>
    <col min="9717" max="9717" width="12.5703125" customWidth="1"/>
    <col min="9718" max="9718" width="7.5703125" customWidth="1"/>
    <col min="9719" max="9719" width="7" customWidth="1"/>
    <col min="9720" max="9720" width="0.140625" customWidth="1"/>
    <col min="9721" max="9721" width="7.5703125" customWidth="1"/>
    <col min="9722" max="9722" width="4.85546875" customWidth="1"/>
    <col min="9723" max="9723" width="6.5703125" customWidth="1"/>
    <col min="9724" max="9724" width="5" customWidth="1"/>
    <col min="9725" max="9725" width="7.42578125" customWidth="1"/>
    <col min="9965" max="9965" width="3.5703125" customWidth="1"/>
    <col min="9966" max="9966" width="26.28515625" customWidth="1"/>
    <col min="9967" max="9967" width="9.5703125" customWidth="1"/>
    <col min="9968" max="9968" width="12.28515625" customWidth="1"/>
    <col min="9969" max="9969" width="12.85546875" customWidth="1"/>
    <col min="9970" max="9970" width="11.42578125" customWidth="1"/>
    <col min="9971" max="9971" width="6.7109375" customWidth="1"/>
    <col min="9972" max="9972" width="14.85546875" customWidth="1"/>
    <col min="9973" max="9973" width="12.5703125" customWidth="1"/>
    <col min="9974" max="9974" width="7.5703125" customWidth="1"/>
    <col min="9975" max="9975" width="7" customWidth="1"/>
    <col min="9976" max="9976" width="0.140625" customWidth="1"/>
    <col min="9977" max="9977" width="7.5703125" customWidth="1"/>
    <col min="9978" max="9978" width="4.85546875" customWidth="1"/>
    <col min="9979" max="9979" width="6.5703125" customWidth="1"/>
    <col min="9980" max="9980" width="5" customWidth="1"/>
    <col min="9981" max="9981" width="7.42578125" customWidth="1"/>
    <col min="10221" max="10221" width="3.5703125" customWidth="1"/>
    <col min="10222" max="10222" width="26.28515625" customWidth="1"/>
    <col min="10223" max="10223" width="9.5703125" customWidth="1"/>
    <col min="10224" max="10224" width="12.28515625" customWidth="1"/>
    <col min="10225" max="10225" width="12.85546875" customWidth="1"/>
    <col min="10226" max="10226" width="11.42578125" customWidth="1"/>
    <col min="10227" max="10227" width="6.7109375" customWidth="1"/>
    <col min="10228" max="10228" width="14.85546875" customWidth="1"/>
    <col min="10229" max="10229" width="12.5703125" customWidth="1"/>
    <col min="10230" max="10230" width="7.5703125" customWidth="1"/>
    <col min="10231" max="10231" width="7" customWidth="1"/>
    <col min="10232" max="10232" width="0.140625" customWidth="1"/>
    <col min="10233" max="10233" width="7.5703125" customWidth="1"/>
    <col min="10234" max="10234" width="4.85546875" customWidth="1"/>
    <col min="10235" max="10235" width="6.5703125" customWidth="1"/>
    <col min="10236" max="10236" width="5" customWidth="1"/>
    <col min="10237" max="10237" width="7.42578125" customWidth="1"/>
    <col min="10477" max="10477" width="3.5703125" customWidth="1"/>
    <col min="10478" max="10478" width="26.28515625" customWidth="1"/>
    <col min="10479" max="10479" width="9.5703125" customWidth="1"/>
    <col min="10480" max="10480" width="12.28515625" customWidth="1"/>
    <col min="10481" max="10481" width="12.85546875" customWidth="1"/>
    <col min="10482" max="10482" width="11.42578125" customWidth="1"/>
    <col min="10483" max="10483" width="6.7109375" customWidth="1"/>
    <col min="10484" max="10484" width="14.85546875" customWidth="1"/>
    <col min="10485" max="10485" width="12.5703125" customWidth="1"/>
    <col min="10486" max="10486" width="7.5703125" customWidth="1"/>
    <col min="10487" max="10487" width="7" customWidth="1"/>
    <col min="10488" max="10488" width="0.140625" customWidth="1"/>
    <col min="10489" max="10489" width="7.5703125" customWidth="1"/>
    <col min="10490" max="10490" width="4.85546875" customWidth="1"/>
    <col min="10491" max="10491" width="6.5703125" customWidth="1"/>
    <col min="10492" max="10492" width="5" customWidth="1"/>
    <col min="10493" max="10493" width="7.42578125" customWidth="1"/>
    <col min="10733" max="10733" width="3.5703125" customWidth="1"/>
    <col min="10734" max="10734" width="26.28515625" customWidth="1"/>
    <col min="10735" max="10735" width="9.5703125" customWidth="1"/>
    <col min="10736" max="10736" width="12.28515625" customWidth="1"/>
    <col min="10737" max="10737" width="12.85546875" customWidth="1"/>
    <col min="10738" max="10738" width="11.42578125" customWidth="1"/>
    <col min="10739" max="10739" width="6.7109375" customWidth="1"/>
    <col min="10740" max="10740" width="14.85546875" customWidth="1"/>
    <col min="10741" max="10741" width="12.5703125" customWidth="1"/>
    <col min="10742" max="10742" width="7.5703125" customWidth="1"/>
    <col min="10743" max="10743" width="7" customWidth="1"/>
    <col min="10744" max="10744" width="0.140625" customWidth="1"/>
    <col min="10745" max="10745" width="7.5703125" customWidth="1"/>
    <col min="10746" max="10746" width="4.85546875" customWidth="1"/>
    <col min="10747" max="10747" width="6.5703125" customWidth="1"/>
    <col min="10748" max="10748" width="5" customWidth="1"/>
    <col min="10749" max="10749" width="7.42578125" customWidth="1"/>
    <col min="10989" max="10989" width="3.5703125" customWidth="1"/>
    <col min="10990" max="10990" width="26.28515625" customWidth="1"/>
    <col min="10991" max="10991" width="9.5703125" customWidth="1"/>
    <col min="10992" max="10992" width="12.28515625" customWidth="1"/>
    <col min="10993" max="10993" width="12.85546875" customWidth="1"/>
    <col min="10994" max="10994" width="11.42578125" customWidth="1"/>
    <col min="10995" max="10995" width="6.7109375" customWidth="1"/>
    <col min="10996" max="10996" width="14.85546875" customWidth="1"/>
    <col min="10997" max="10997" width="12.5703125" customWidth="1"/>
    <col min="10998" max="10998" width="7.5703125" customWidth="1"/>
    <col min="10999" max="10999" width="7" customWidth="1"/>
    <col min="11000" max="11000" width="0.140625" customWidth="1"/>
    <col min="11001" max="11001" width="7.5703125" customWidth="1"/>
    <col min="11002" max="11002" width="4.85546875" customWidth="1"/>
    <col min="11003" max="11003" width="6.5703125" customWidth="1"/>
    <col min="11004" max="11004" width="5" customWidth="1"/>
    <col min="11005" max="11005" width="7.42578125" customWidth="1"/>
    <col min="11245" max="11245" width="3.5703125" customWidth="1"/>
    <col min="11246" max="11246" width="26.28515625" customWidth="1"/>
    <col min="11247" max="11247" width="9.5703125" customWidth="1"/>
    <col min="11248" max="11248" width="12.28515625" customWidth="1"/>
    <col min="11249" max="11249" width="12.85546875" customWidth="1"/>
    <col min="11250" max="11250" width="11.42578125" customWidth="1"/>
    <col min="11251" max="11251" width="6.7109375" customWidth="1"/>
    <col min="11252" max="11252" width="14.85546875" customWidth="1"/>
    <col min="11253" max="11253" width="12.5703125" customWidth="1"/>
    <col min="11254" max="11254" width="7.5703125" customWidth="1"/>
    <col min="11255" max="11255" width="7" customWidth="1"/>
    <col min="11256" max="11256" width="0.140625" customWidth="1"/>
    <col min="11257" max="11257" width="7.5703125" customWidth="1"/>
    <col min="11258" max="11258" width="4.85546875" customWidth="1"/>
    <col min="11259" max="11259" width="6.5703125" customWidth="1"/>
    <col min="11260" max="11260" width="5" customWidth="1"/>
    <col min="11261" max="11261" width="7.42578125" customWidth="1"/>
    <col min="11501" max="11501" width="3.5703125" customWidth="1"/>
    <col min="11502" max="11502" width="26.28515625" customWidth="1"/>
    <col min="11503" max="11503" width="9.5703125" customWidth="1"/>
    <col min="11504" max="11504" width="12.28515625" customWidth="1"/>
    <col min="11505" max="11505" width="12.85546875" customWidth="1"/>
    <col min="11506" max="11506" width="11.42578125" customWidth="1"/>
    <col min="11507" max="11507" width="6.7109375" customWidth="1"/>
    <col min="11508" max="11508" width="14.85546875" customWidth="1"/>
    <col min="11509" max="11509" width="12.5703125" customWidth="1"/>
    <col min="11510" max="11510" width="7.5703125" customWidth="1"/>
    <col min="11511" max="11511" width="7" customWidth="1"/>
    <col min="11512" max="11512" width="0.140625" customWidth="1"/>
    <col min="11513" max="11513" width="7.5703125" customWidth="1"/>
    <col min="11514" max="11514" width="4.85546875" customWidth="1"/>
    <col min="11515" max="11515" width="6.5703125" customWidth="1"/>
    <col min="11516" max="11516" width="5" customWidth="1"/>
    <col min="11517" max="11517" width="7.42578125" customWidth="1"/>
    <col min="11757" max="11757" width="3.5703125" customWidth="1"/>
    <col min="11758" max="11758" width="26.28515625" customWidth="1"/>
    <col min="11759" max="11759" width="9.5703125" customWidth="1"/>
    <col min="11760" max="11760" width="12.28515625" customWidth="1"/>
    <col min="11761" max="11761" width="12.85546875" customWidth="1"/>
    <col min="11762" max="11762" width="11.42578125" customWidth="1"/>
    <col min="11763" max="11763" width="6.7109375" customWidth="1"/>
    <col min="11764" max="11764" width="14.85546875" customWidth="1"/>
    <col min="11765" max="11765" width="12.5703125" customWidth="1"/>
    <col min="11766" max="11766" width="7.5703125" customWidth="1"/>
    <col min="11767" max="11767" width="7" customWidth="1"/>
    <col min="11768" max="11768" width="0.140625" customWidth="1"/>
    <col min="11769" max="11769" width="7.5703125" customWidth="1"/>
    <col min="11770" max="11770" width="4.85546875" customWidth="1"/>
    <col min="11771" max="11771" width="6.5703125" customWidth="1"/>
    <col min="11772" max="11772" width="5" customWidth="1"/>
    <col min="11773" max="11773" width="7.42578125" customWidth="1"/>
    <col min="12013" max="12013" width="3.5703125" customWidth="1"/>
    <col min="12014" max="12014" width="26.28515625" customWidth="1"/>
    <col min="12015" max="12015" width="9.5703125" customWidth="1"/>
    <col min="12016" max="12016" width="12.28515625" customWidth="1"/>
    <col min="12017" max="12017" width="12.85546875" customWidth="1"/>
    <col min="12018" max="12018" width="11.42578125" customWidth="1"/>
    <col min="12019" max="12019" width="6.7109375" customWidth="1"/>
    <col min="12020" max="12020" width="14.85546875" customWidth="1"/>
    <col min="12021" max="12021" width="12.5703125" customWidth="1"/>
    <col min="12022" max="12022" width="7.5703125" customWidth="1"/>
    <col min="12023" max="12023" width="7" customWidth="1"/>
    <col min="12024" max="12024" width="0.140625" customWidth="1"/>
    <col min="12025" max="12025" width="7.5703125" customWidth="1"/>
    <col min="12026" max="12026" width="4.85546875" customWidth="1"/>
    <col min="12027" max="12027" width="6.5703125" customWidth="1"/>
    <col min="12028" max="12028" width="5" customWidth="1"/>
    <col min="12029" max="12029" width="7.42578125" customWidth="1"/>
    <col min="12269" max="12269" width="3.5703125" customWidth="1"/>
    <col min="12270" max="12270" width="26.28515625" customWidth="1"/>
    <col min="12271" max="12271" width="9.5703125" customWidth="1"/>
    <col min="12272" max="12272" width="12.28515625" customWidth="1"/>
    <col min="12273" max="12273" width="12.85546875" customWidth="1"/>
    <col min="12274" max="12274" width="11.42578125" customWidth="1"/>
    <col min="12275" max="12275" width="6.7109375" customWidth="1"/>
    <col min="12276" max="12276" width="14.85546875" customWidth="1"/>
    <col min="12277" max="12277" width="12.5703125" customWidth="1"/>
    <col min="12278" max="12278" width="7.5703125" customWidth="1"/>
    <col min="12279" max="12279" width="7" customWidth="1"/>
    <col min="12280" max="12280" width="0.140625" customWidth="1"/>
    <col min="12281" max="12281" width="7.5703125" customWidth="1"/>
    <col min="12282" max="12282" width="4.85546875" customWidth="1"/>
    <col min="12283" max="12283" width="6.5703125" customWidth="1"/>
    <col min="12284" max="12284" width="5" customWidth="1"/>
    <col min="12285" max="12285" width="7.42578125" customWidth="1"/>
    <col min="12525" max="12525" width="3.5703125" customWidth="1"/>
    <col min="12526" max="12526" width="26.28515625" customWidth="1"/>
    <col min="12527" max="12527" width="9.5703125" customWidth="1"/>
    <col min="12528" max="12528" width="12.28515625" customWidth="1"/>
    <col min="12529" max="12529" width="12.85546875" customWidth="1"/>
    <col min="12530" max="12530" width="11.42578125" customWidth="1"/>
    <col min="12531" max="12531" width="6.7109375" customWidth="1"/>
    <col min="12532" max="12532" width="14.85546875" customWidth="1"/>
    <col min="12533" max="12533" width="12.5703125" customWidth="1"/>
    <col min="12534" max="12534" width="7.5703125" customWidth="1"/>
    <col min="12535" max="12535" width="7" customWidth="1"/>
    <col min="12536" max="12536" width="0.140625" customWidth="1"/>
    <col min="12537" max="12537" width="7.5703125" customWidth="1"/>
    <col min="12538" max="12538" width="4.85546875" customWidth="1"/>
    <col min="12539" max="12539" width="6.5703125" customWidth="1"/>
    <col min="12540" max="12540" width="5" customWidth="1"/>
    <col min="12541" max="12541" width="7.42578125" customWidth="1"/>
    <col min="12781" max="12781" width="3.5703125" customWidth="1"/>
    <col min="12782" max="12782" width="26.28515625" customWidth="1"/>
    <col min="12783" max="12783" width="9.5703125" customWidth="1"/>
    <col min="12784" max="12784" width="12.28515625" customWidth="1"/>
    <col min="12785" max="12785" width="12.85546875" customWidth="1"/>
    <col min="12786" max="12786" width="11.42578125" customWidth="1"/>
    <col min="12787" max="12787" width="6.7109375" customWidth="1"/>
    <col min="12788" max="12788" width="14.85546875" customWidth="1"/>
    <col min="12789" max="12789" width="12.5703125" customWidth="1"/>
    <col min="12790" max="12790" width="7.5703125" customWidth="1"/>
    <col min="12791" max="12791" width="7" customWidth="1"/>
    <col min="12792" max="12792" width="0.140625" customWidth="1"/>
    <col min="12793" max="12793" width="7.5703125" customWidth="1"/>
    <col min="12794" max="12794" width="4.85546875" customWidth="1"/>
    <col min="12795" max="12795" width="6.5703125" customWidth="1"/>
    <col min="12796" max="12796" width="5" customWidth="1"/>
    <col min="12797" max="12797" width="7.42578125" customWidth="1"/>
    <col min="13037" max="13037" width="3.5703125" customWidth="1"/>
    <col min="13038" max="13038" width="26.28515625" customWidth="1"/>
    <col min="13039" max="13039" width="9.5703125" customWidth="1"/>
    <col min="13040" max="13040" width="12.28515625" customWidth="1"/>
    <col min="13041" max="13041" width="12.85546875" customWidth="1"/>
    <col min="13042" max="13042" width="11.42578125" customWidth="1"/>
    <col min="13043" max="13043" width="6.7109375" customWidth="1"/>
    <col min="13044" max="13044" width="14.85546875" customWidth="1"/>
    <col min="13045" max="13045" width="12.5703125" customWidth="1"/>
    <col min="13046" max="13046" width="7.5703125" customWidth="1"/>
    <col min="13047" max="13047" width="7" customWidth="1"/>
    <col min="13048" max="13048" width="0.140625" customWidth="1"/>
    <col min="13049" max="13049" width="7.5703125" customWidth="1"/>
    <col min="13050" max="13050" width="4.85546875" customWidth="1"/>
    <col min="13051" max="13051" width="6.5703125" customWidth="1"/>
    <col min="13052" max="13052" width="5" customWidth="1"/>
    <col min="13053" max="13053" width="7.42578125" customWidth="1"/>
    <col min="13293" max="13293" width="3.5703125" customWidth="1"/>
    <col min="13294" max="13294" width="26.28515625" customWidth="1"/>
    <col min="13295" max="13295" width="9.5703125" customWidth="1"/>
    <col min="13296" max="13296" width="12.28515625" customWidth="1"/>
    <col min="13297" max="13297" width="12.85546875" customWidth="1"/>
    <col min="13298" max="13298" width="11.42578125" customWidth="1"/>
    <col min="13299" max="13299" width="6.7109375" customWidth="1"/>
    <col min="13300" max="13300" width="14.85546875" customWidth="1"/>
    <col min="13301" max="13301" width="12.5703125" customWidth="1"/>
    <col min="13302" max="13302" width="7.5703125" customWidth="1"/>
    <col min="13303" max="13303" width="7" customWidth="1"/>
    <col min="13304" max="13304" width="0.140625" customWidth="1"/>
    <col min="13305" max="13305" width="7.5703125" customWidth="1"/>
    <col min="13306" max="13306" width="4.85546875" customWidth="1"/>
    <col min="13307" max="13307" width="6.5703125" customWidth="1"/>
    <col min="13308" max="13308" width="5" customWidth="1"/>
    <col min="13309" max="13309" width="7.42578125" customWidth="1"/>
    <col min="13549" max="13549" width="3.5703125" customWidth="1"/>
    <col min="13550" max="13550" width="26.28515625" customWidth="1"/>
    <col min="13551" max="13551" width="9.5703125" customWidth="1"/>
    <col min="13552" max="13552" width="12.28515625" customWidth="1"/>
    <col min="13553" max="13553" width="12.85546875" customWidth="1"/>
    <col min="13554" max="13554" width="11.42578125" customWidth="1"/>
    <col min="13555" max="13555" width="6.7109375" customWidth="1"/>
    <col min="13556" max="13556" width="14.85546875" customWidth="1"/>
    <col min="13557" max="13557" width="12.5703125" customWidth="1"/>
    <col min="13558" max="13558" width="7.5703125" customWidth="1"/>
    <col min="13559" max="13559" width="7" customWidth="1"/>
    <col min="13560" max="13560" width="0.140625" customWidth="1"/>
    <col min="13561" max="13561" width="7.5703125" customWidth="1"/>
    <col min="13562" max="13562" width="4.85546875" customWidth="1"/>
    <col min="13563" max="13563" width="6.5703125" customWidth="1"/>
    <col min="13564" max="13564" width="5" customWidth="1"/>
    <col min="13565" max="13565" width="7.42578125" customWidth="1"/>
    <col min="13805" max="13805" width="3.5703125" customWidth="1"/>
    <col min="13806" max="13806" width="26.28515625" customWidth="1"/>
    <col min="13807" max="13807" width="9.5703125" customWidth="1"/>
    <col min="13808" max="13808" width="12.28515625" customWidth="1"/>
    <col min="13809" max="13809" width="12.85546875" customWidth="1"/>
    <col min="13810" max="13810" width="11.42578125" customWidth="1"/>
    <col min="13811" max="13811" width="6.7109375" customWidth="1"/>
    <col min="13812" max="13812" width="14.85546875" customWidth="1"/>
    <col min="13813" max="13813" width="12.5703125" customWidth="1"/>
    <col min="13814" max="13814" width="7.5703125" customWidth="1"/>
    <col min="13815" max="13815" width="7" customWidth="1"/>
    <col min="13816" max="13816" width="0.140625" customWidth="1"/>
    <col min="13817" max="13817" width="7.5703125" customWidth="1"/>
    <col min="13818" max="13818" width="4.85546875" customWidth="1"/>
    <col min="13819" max="13819" width="6.5703125" customWidth="1"/>
    <col min="13820" max="13820" width="5" customWidth="1"/>
    <col min="13821" max="13821" width="7.42578125" customWidth="1"/>
    <col min="14061" max="14061" width="3.5703125" customWidth="1"/>
    <col min="14062" max="14062" width="26.28515625" customWidth="1"/>
    <col min="14063" max="14063" width="9.5703125" customWidth="1"/>
    <col min="14064" max="14064" width="12.28515625" customWidth="1"/>
    <col min="14065" max="14065" width="12.85546875" customWidth="1"/>
    <col min="14066" max="14066" width="11.42578125" customWidth="1"/>
    <col min="14067" max="14067" width="6.7109375" customWidth="1"/>
    <col min="14068" max="14068" width="14.85546875" customWidth="1"/>
    <col min="14069" max="14069" width="12.5703125" customWidth="1"/>
    <col min="14070" max="14070" width="7.5703125" customWidth="1"/>
    <col min="14071" max="14071" width="7" customWidth="1"/>
    <col min="14072" max="14072" width="0.140625" customWidth="1"/>
    <col min="14073" max="14073" width="7.5703125" customWidth="1"/>
    <col min="14074" max="14074" width="4.85546875" customWidth="1"/>
    <col min="14075" max="14075" width="6.5703125" customWidth="1"/>
    <col min="14076" max="14076" width="5" customWidth="1"/>
    <col min="14077" max="14077" width="7.42578125" customWidth="1"/>
    <col min="14317" max="14317" width="3.5703125" customWidth="1"/>
    <col min="14318" max="14318" width="26.28515625" customWidth="1"/>
    <col min="14319" max="14319" width="9.5703125" customWidth="1"/>
    <col min="14320" max="14320" width="12.28515625" customWidth="1"/>
    <col min="14321" max="14321" width="12.85546875" customWidth="1"/>
    <col min="14322" max="14322" width="11.42578125" customWidth="1"/>
    <col min="14323" max="14323" width="6.7109375" customWidth="1"/>
    <col min="14324" max="14324" width="14.85546875" customWidth="1"/>
    <col min="14325" max="14325" width="12.5703125" customWidth="1"/>
    <col min="14326" max="14326" width="7.5703125" customWidth="1"/>
    <col min="14327" max="14327" width="7" customWidth="1"/>
    <col min="14328" max="14328" width="0.140625" customWidth="1"/>
    <col min="14329" max="14329" width="7.5703125" customWidth="1"/>
    <col min="14330" max="14330" width="4.85546875" customWidth="1"/>
    <col min="14331" max="14331" width="6.5703125" customWidth="1"/>
    <col min="14332" max="14332" width="5" customWidth="1"/>
    <col min="14333" max="14333" width="7.42578125" customWidth="1"/>
    <col min="14573" max="14573" width="3.5703125" customWidth="1"/>
    <col min="14574" max="14574" width="26.28515625" customWidth="1"/>
    <col min="14575" max="14575" width="9.5703125" customWidth="1"/>
    <col min="14576" max="14576" width="12.28515625" customWidth="1"/>
    <col min="14577" max="14577" width="12.85546875" customWidth="1"/>
    <col min="14578" max="14578" width="11.42578125" customWidth="1"/>
    <col min="14579" max="14579" width="6.7109375" customWidth="1"/>
    <col min="14580" max="14580" width="14.85546875" customWidth="1"/>
    <col min="14581" max="14581" width="12.5703125" customWidth="1"/>
    <col min="14582" max="14582" width="7.5703125" customWidth="1"/>
    <col min="14583" max="14583" width="7" customWidth="1"/>
    <col min="14584" max="14584" width="0.140625" customWidth="1"/>
    <col min="14585" max="14585" width="7.5703125" customWidth="1"/>
    <col min="14586" max="14586" width="4.85546875" customWidth="1"/>
    <col min="14587" max="14587" width="6.5703125" customWidth="1"/>
    <col min="14588" max="14588" width="5" customWidth="1"/>
    <col min="14589" max="14589" width="7.42578125" customWidth="1"/>
    <col min="14829" max="14829" width="3.5703125" customWidth="1"/>
    <col min="14830" max="14830" width="26.28515625" customWidth="1"/>
    <col min="14831" max="14831" width="9.5703125" customWidth="1"/>
    <col min="14832" max="14832" width="12.28515625" customWidth="1"/>
    <col min="14833" max="14833" width="12.85546875" customWidth="1"/>
    <col min="14834" max="14834" width="11.42578125" customWidth="1"/>
    <col min="14835" max="14835" width="6.7109375" customWidth="1"/>
    <col min="14836" max="14836" width="14.85546875" customWidth="1"/>
    <col min="14837" max="14837" width="12.5703125" customWidth="1"/>
    <col min="14838" max="14838" width="7.5703125" customWidth="1"/>
    <col min="14839" max="14839" width="7" customWidth="1"/>
    <col min="14840" max="14840" width="0.140625" customWidth="1"/>
    <col min="14841" max="14841" width="7.5703125" customWidth="1"/>
    <col min="14842" max="14842" width="4.85546875" customWidth="1"/>
    <col min="14843" max="14843" width="6.5703125" customWidth="1"/>
    <col min="14844" max="14844" width="5" customWidth="1"/>
    <col min="14845" max="14845" width="7.42578125" customWidth="1"/>
    <col min="15085" max="15085" width="3.5703125" customWidth="1"/>
    <col min="15086" max="15086" width="26.28515625" customWidth="1"/>
    <col min="15087" max="15087" width="9.5703125" customWidth="1"/>
    <col min="15088" max="15088" width="12.28515625" customWidth="1"/>
    <col min="15089" max="15089" width="12.85546875" customWidth="1"/>
    <col min="15090" max="15090" width="11.42578125" customWidth="1"/>
    <col min="15091" max="15091" width="6.7109375" customWidth="1"/>
    <col min="15092" max="15092" width="14.85546875" customWidth="1"/>
    <col min="15093" max="15093" width="12.5703125" customWidth="1"/>
    <col min="15094" max="15094" width="7.5703125" customWidth="1"/>
    <col min="15095" max="15095" width="7" customWidth="1"/>
    <col min="15096" max="15096" width="0.140625" customWidth="1"/>
    <col min="15097" max="15097" width="7.5703125" customWidth="1"/>
    <col min="15098" max="15098" width="4.85546875" customWidth="1"/>
    <col min="15099" max="15099" width="6.5703125" customWidth="1"/>
    <col min="15100" max="15100" width="5" customWidth="1"/>
    <col min="15101" max="15101" width="7.42578125" customWidth="1"/>
    <col min="15341" max="15341" width="3.5703125" customWidth="1"/>
    <col min="15342" max="15342" width="26.28515625" customWidth="1"/>
    <col min="15343" max="15343" width="9.5703125" customWidth="1"/>
    <col min="15344" max="15344" width="12.28515625" customWidth="1"/>
    <col min="15345" max="15345" width="12.85546875" customWidth="1"/>
    <col min="15346" max="15346" width="11.42578125" customWidth="1"/>
    <col min="15347" max="15347" width="6.7109375" customWidth="1"/>
    <col min="15348" max="15348" width="14.85546875" customWidth="1"/>
    <col min="15349" max="15349" width="12.5703125" customWidth="1"/>
    <col min="15350" max="15350" width="7.5703125" customWidth="1"/>
    <col min="15351" max="15351" width="7" customWidth="1"/>
    <col min="15352" max="15352" width="0.140625" customWidth="1"/>
    <col min="15353" max="15353" width="7.5703125" customWidth="1"/>
    <col min="15354" max="15354" width="4.85546875" customWidth="1"/>
    <col min="15355" max="15355" width="6.5703125" customWidth="1"/>
    <col min="15356" max="15356" width="5" customWidth="1"/>
    <col min="15357" max="15357" width="7.42578125" customWidth="1"/>
    <col min="15597" max="15597" width="3.5703125" customWidth="1"/>
    <col min="15598" max="15598" width="26.28515625" customWidth="1"/>
    <col min="15599" max="15599" width="9.5703125" customWidth="1"/>
    <col min="15600" max="15600" width="12.28515625" customWidth="1"/>
    <col min="15601" max="15601" width="12.85546875" customWidth="1"/>
    <col min="15602" max="15602" width="11.42578125" customWidth="1"/>
    <col min="15603" max="15603" width="6.7109375" customWidth="1"/>
    <col min="15604" max="15604" width="14.85546875" customWidth="1"/>
    <col min="15605" max="15605" width="12.5703125" customWidth="1"/>
    <col min="15606" max="15606" width="7.5703125" customWidth="1"/>
    <col min="15607" max="15607" width="7" customWidth="1"/>
    <col min="15608" max="15608" width="0.140625" customWidth="1"/>
    <col min="15609" max="15609" width="7.5703125" customWidth="1"/>
    <col min="15610" max="15610" width="4.85546875" customWidth="1"/>
    <col min="15611" max="15611" width="6.5703125" customWidth="1"/>
    <col min="15612" max="15612" width="5" customWidth="1"/>
    <col min="15613" max="15613" width="7.42578125" customWidth="1"/>
    <col min="15853" max="15853" width="3.5703125" customWidth="1"/>
    <col min="15854" max="15854" width="26.28515625" customWidth="1"/>
    <col min="15855" max="15855" width="9.5703125" customWidth="1"/>
    <col min="15856" max="15856" width="12.28515625" customWidth="1"/>
    <col min="15857" max="15857" width="12.85546875" customWidth="1"/>
    <col min="15858" max="15858" width="11.42578125" customWidth="1"/>
    <col min="15859" max="15859" width="6.7109375" customWidth="1"/>
    <col min="15860" max="15860" width="14.85546875" customWidth="1"/>
    <col min="15861" max="15861" width="12.5703125" customWidth="1"/>
    <col min="15862" max="15862" width="7.5703125" customWidth="1"/>
    <col min="15863" max="15863" width="7" customWidth="1"/>
    <col min="15864" max="15864" width="0.140625" customWidth="1"/>
    <col min="15865" max="15865" width="7.5703125" customWidth="1"/>
    <col min="15866" max="15866" width="4.85546875" customWidth="1"/>
    <col min="15867" max="15867" width="6.5703125" customWidth="1"/>
    <col min="15868" max="15868" width="5" customWidth="1"/>
    <col min="15869" max="15869" width="7.42578125" customWidth="1"/>
    <col min="16109" max="16109" width="3.5703125" customWidth="1"/>
    <col min="16110" max="16110" width="26.28515625" customWidth="1"/>
    <col min="16111" max="16111" width="9.5703125" customWidth="1"/>
    <col min="16112" max="16112" width="12.28515625" customWidth="1"/>
    <col min="16113" max="16113" width="12.85546875" customWidth="1"/>
    <col min="16114" max="16114" width="11.42578125" customWidth="1"/>
    <col min="16115" max="16115" width="6.7109375" customWidth="1"/>
    <col min="16116" max="16116" width="14.85546875" customWidth="1"/>
    <col min="16117" max="16117" width="12.5703125" customWidth="1"/>
    <col min="16118" max="16118" width="7.5703125" customWidth="1"/>
    <col min="16119" max="16119" width="7" customWidth="1"/>
    <col min="16120" max="16120" width="0.140625" customWidth="1"/>
    <col min="16121" max="16121" width="7.5703125" customWidth="1"/>
    <col min="16122" max="16122" width="4.85546875" customWidth="1"/>
    <col min="16123" max="16123" width="6.5703125" customWidth="1"/>
    <col min="16124" max="16124" width="5" customWidth="1"/>
    <col min="16125" max="16125" width="7.42578125" customWidth="1"/>
  </cols>
  <sheetData>
    <row r="1" spans="1:26" ht="22.5" customHeight="1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26" ht="21" customHeight="1">
      <c r="A2" s="367" t="s">
        <v>122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</row>
    <row r="3" spans="1:26" ht="18" customHeight="1">
      <c r="A3" s="368" t="s">
        <v>173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</row>
    <row r="4" spans="1:26" ht="15" customHeight="1">
      <c r="A4" s="224"/>
      <c r="B4" s="229"/>
      <c r="C4" s="93" t="s">
        <v>41</v>
      </c>
      <c r="D4" s="369" t="s">
        <v>123</v>
      </c>
      <c r="E4" s="370"/>
      <c r="F4" s="371"/>
      <c r="G4" s="87" t="s">
        <v>136</v>
      </c>
      <c r="H4" s="372" t="s">
        <v>42</v>
      </c>
      <c r="I4" s="373"/>
      <c r="J4" s="374"/>
      <c r="K4" s="87" t="s">
        <v>136</v>
      </c>
      <c r="L4" s="372" t="s">
        <v>124</v>
      </c>
      <c r="M4" s="373"/>
      <c r="N4" s="374"/>
      <c r="O4" s="95" t="s">
        <v>136</v>
      </c>
      <c r="P4" s="364" t="s">
        <v>125</v>
      </c>
      <c r="Q4" s="365"/>
      <c r="R4" s="366"/>
      <c r="S4" s="95" t="s">
        <v>136</v>
      </c>
      <c r="T4" s="364" t="s">
        <v>144</v>
      </c>
      <c r="U4" s="365"/>
      <c r="V4" s="366"/>
      <c r="W4" s="95" t="s">
        <v>136</v>
      </c>
      <c r="X4" s="364" t="s">
        <v>92</v>
      </c>
      <c r="Y4" s="365"/>
      <c r="Z4" s="366"/>
    </row>
    <row r="5" spans="1:26" ht="18.75" customHeight="1">
      <c r="A5" s="258" t="s">
        <v>9</v>
      </c>
      <c r="B5" s="259" t="s">
        <v>10</v>
      </c>
      <c r="C5" s="260" t="s">
        <v>69</v>
      </c>
      <c r="D5" s="261" t="s">
        <v>44</v>
      </c>
      <c r="E5" s="262" t="s">
        <v>45</v>
      </c>
      <c r="F5" s="261" t="s">
        <v>46</v>
      </c>
      <c r="G5" s="263" t="s">
        <v>137</v>
      </c>
      <c r="H5" s="261" t="s">
        <v>44</v>
      </c>
      <c r="I5" s="261" t="s">
        <v>45</v>
      </c>
      <c r="J5" s="261" t="s">
        <v>46</v>
      </c>
      <c r="K5" s="263" t="s">
        <v>137</v>
      </c>
      <c r="L5" s="261" t="s">
        <v>44</v>
      </c>
      <c r="M5" s="261" t="s">
        <v>45</v>
      </c>
      <c r="N5" s="261" t="s">
        <v>46</v>
      </c>
      <c r="O5" s="264" t="s">
        <v>137</v>
      </c>
      <c r="P5" s="265" t="s">
        <v>44</v>
      </c>
      <c r="Q5" s="265" t="s">
        <v>45</v>
      </c>
      <c r="R5" s="266" t="s">
        <v>46</v>
      </c>
      <c r="S5" s="264" t="s">
        <v>137</v>
      </c>
      <c r="T5" s="265" t="s">
        <v>44</v>
      </c>
      <c r="U5" s="265" t="s">
        <v>45</v>
      </c>
      <c r="V5" s="266" t="s">
        <v>46</v>
      </c>
      <c r="W5" s="264" t="s">
        <v>137</v>
      </c>
      <c r="X5" s="265" t="s">
        <v>44</v>
      </c>
      <c r="Y5" s="265" t="s">
        <v>45</v>
      </c>
      <c r="Z5" s="266" t="s">
        <v>46</v>
      </c>
    </row>
    <row r="6" spans="1:26" ht="15.75" customHeight="1">
      <c r="A6" s="267" t="s">
        <v>18</v>
      </c>
      <c r="B6" s="268"/>
      <c r="C6" s="269"/>
      <c r="D6" s="270" t="s">
        <v>47</v>
      </c>
      <c r="E6" s="271" t="s">
        <v>47</v>
      </c>
      <c r="F6" s="270" t="s">
        <v>48</v>
      </c>
      <c r="G6" s="272"/>
      <c r="H6" s="270" t="s">
        <v>47</v>
      </c>
      <c r="I6" s="271" t="s">
        <v>47</v>
      </c>
      <c r="J6" s="270" t="s">
        <v>48</v>
      </c>
      <c r="K6" s="272"/>
      <c r="L6" s="270" t="s">
        <v>47</v>
      </c>
      <c r="M6" s="271" t="s">
        <v>47</v>
      </c>
      <c r="N6" s="270" t="s">
        <v>48</v>
      </c>
      <c r="O6" s="273"/>
      <c r="P6" s="274" t="s">
        <v>47</v>
      </c>
      <c r="Q6" s="274" t="s">
        <v>47</v>
      </c>
      <c r="R6" s="275" t="s">
        <v>15</v>
      </c>
      <c r="S6" s="273"/>
      <c r="T6" s="274" t="s">
        <v>47</v>
      </c>
      <c r="U6" s="274" t="s">
        <v>47</v>
      </c>
      <c r="V6" s="275" t="s">
        <v>15</v>
      </c>
      <c r="W6" s="273"/>
      <c r="X6" s="274" t="s">
        <v>47</v>
      </c>
      <c r="Y6" s="274" t="s">
        <v>47</v>
      </c>
      <c r="Z6" s="275" t="s">
        <v>15</v>
      </c>
    </row>
    <row r="7" spans="1:26">
      <c r="A7" s="201">
        <v>1</v>
      </c>
      <c r="B7" s="198" t="s">
        <v>142</v>
      </c>
      <c r="C7" s="307">
        <f>G7+K7+O7</f>
        <v>1445.06</v>
      </c>
      <c r="D7" s="289">
        <f t="shared" ref="D7:D24" si="0">H7+L7+P7</f>
        <v>1445</v>
      </c>
      <c r="E7" s="308">
        <f t="shared" ref="E7:E25" si="1">I7+M7+Q7</f>
        <v>5304</v>
      </c>
      <c r="F7" s="287">
        <f t="shared" ref="F7:F16" si="2">E7/D7*10</f>
        <v>36.705882352941174</v>
      </c>
      <c r="G7" s="299">
        <v>1191.06</v>
      </c>
      <c r="H7" s="299">
        <v>1191</v>
      </c>
      <c r="I7" s="290">
        <v>4288</v>
      </c>
      <c r="J7" s="287">
        <f t="shared" ref="J7:J23" si="3">I7/H7*10</f>
        <v>36.00335852225021</v>
      </c>
      <c r="K7" s="299">
        <v>254</v>
      </c>
      <c r="L7" s="299">
        <v>254</v>
      </c>
      <c r="M7" s="290">
        <v>1016</v>
      </c>
      <c r="N7" s="287">
        <f t="shared" ref="N7:N25" si="4">M7/L7*10</f>
        <v>40</v>
      </c>
      <c r="O7" s="298"/>
      <c r="P7" s="289"/>
      <c r="Q7" s="289"/>
      <c r="R7" s="287" t="e">
        <f t="shared" ref="R7:R28" si="5">Q7/P7*10</f>
        <v>#DIV/0!</v>
      </c>
      <c r="S7" s="283"/>
      <c r="T7" s="277"/>
      <c r="U7" s="277"/>
      <c r="V7" s="279" t="e">
        <f t="shared" ref="V7:V18" si="6">U7/T7*10</f>
        <v>#DIV/0!</v>
      </c>
      <c r="W7" s="283"/>
      <c r="X7" s="277"/>
      <c r="Y7" s="277"/>
      <c r="Z7" s="279" t="e">
        <f t="shared" ref="Z7:Z18" si="7">Y7/X7*10</f>
        <v>#DIV/0!</v>
      </c>
    </row>
    <row r="8" spans="1:26" ht="14.25" customHeight="1">
      <c r="A8" s="201">
        <v>2</v>
      </c>
      <c r="B8" s="198" t="s">
        <v>126</v>
      </c>
      <c r="C8" s="307">
        <f t="shared" ref="C8:C25" si="8">G8+K8+O8</f>
        <v>1119.4000000000001</v>
      </c>
      <c r="D8" s="289">
        <f t="shared" si="0"/>
        <v>1119.4000000000001</v>
      </c>
      <c r="E8" s="308">
        <f t="shared" si="1"/>
        <v>3924</v>
      </c>
      <c r="F8" s="287">
        <f t="shared" si="2"/>
        <v>35.054493478649277</v>
      </c>
      <c r="G8" s="272">
        <v>1081</v>
      </c>
      <c r="H8" s="299">
        <v>1081</v>
      </c>
      <c r="I8" s="301">
        <v>3785</v>
      </c>
      <c r="J8" s="287">
        <f t="shared" si="3"/>
        <v>35.013876040703053</v>
      </c>
      <c r="K8" s="272">
        <v>38.4</v>
      </c>
      <c r="L8" s="299">
        <v>38.4</v>
      </c>
      <c r="M8" s="290">
        <v>139</v>
      </c>
      <c r="N8" s="287">
        <f t="shared" si="4"/>
        <v>36.197916666666671</v>
      </c>
      <c r="O8" s="289"/>
      <c r="P8" s="289"/>
      <c r="Q8" s="298"/>
      <c r="R8" s="287" t="e">
        <f t="shared" si="5"/>
        <v>#DIV/0!</v>
      </c>
      <c r="S8" s="277"/>
      <c r="T8" s="277"/>
      <c r="U8" s="283"/>
      <c r="V8" s="279" t="e">
        <f t="shared" si="6"/>
        <v>#DIV/0!</v>
      </c>
      <c r="W8" s="277"/>
      <c r="X8" s="277"/>
      <c r="Y8" s="283"/>
      <c r="Z8" s="279" t="e">
        <f t="shared" si="7"/>
        <v>#DIV/0!</v>
      </c>
    </row>
    <row r="9" spans="1:26">
      <c r="A9" s="201">
        <v>3</v>
      </c>
      <c r="B9" s="198" t="s">
        <v>127</v>
      </c>
      <c r="C9" s="307">
        <f t="shared" si="8"/>
        <v>3920</v>
      </c>
      <c r="D9" s="289">
        <f t="shared" si="0"/>
        <v>3920</v>
      </c>
      <c r="E9" s="308">
        <f t="shared" si="1"/>
        <v>18470</v>
      </c>
      <c r="F9" s="287">
        <f t="shared" si="2"/>
        <v>47.117346938775512</v>
      </c>
      <c r="G9" s="217">
        <v>1738</v>
      </c>
      <c r="H9" s="217">
        <v>1738</v>
      </c>
      <c r="I9" s="312">
        <v>7822</v>
      </c>
      <c r="J9" s="287">
        <f t="shared" si="3"/>
        <v>45.005753739930952</v>
      </c>
      <c r="K9" s="217">
        <v>2182</v>
      </c>
      <c r="L9" s="217">
        <v>2182</v>
      </c>
      <c r="M9" s="300">
        <v>10648</v>
      </c>
      <c r="N9" s="287">
        <f t="shared" si="4"/>
        <v>48.799266727772689</v>
      </c>
      <c r="O9" s="289"/>
      <c r="P9" s="289"/>
      <c r="Q9" s="289"/>
      <c r="R9" s="287" t="e">
        <f t="shared" si="5"/>
        <v>#DIV/0!</v>
      </c>
      <c r="S9" s="277"/>
      <c r="T9" s="277"/>
      <c r="U9" s="277"/>
      <c r="V9" s="279" t="e">
        <f t="shared" si="6"/>
        <v>#DIV/0!</v>
      </c>
      <c r="W9" s="277"/>
      <c r="X9" s="277"/>
      <c r="Y9" s="277"/>
      <c r="Z9" s="279" t="e">
        <f t="shared" si="7"/>
        <v>#DIV/0!</v>
      </c>
    </row>
    <row r="10" spans="1:26">
      <c r="A10" s="201">
        <v>4</v>
      </c>
      <c r="B10" s="198" t="s">
        <v>128</v>
      </c>
      <c r="C10" s="307">
        <f t="shared" si="8"/>
        <v>1086</v>
      </c>
      <c r="D10" s="289">
        <f t="shared" si="0"/>
        <v>1086</v>
      </c>
      <c r="E10" s="308">
        <f t="shared" si="1"/>
        <v>3159</v>
      </c>
      <c r="F10" s="287">
        <f t="shared" si="2"/>
        <v>29.08839779005525</v>
      </c>
      <c r="G10" s="285">
        <v>645</v>
      </c>
      <c r="H10" s="285">
        <v>645</v>
      </c>
      <c r="I10" s="286">
        <v>1896</v>
      </c>
      <c r="J10" s="287">
        <f t="shared" si="3"/>
        <v>29.395348837209305</v>
      </c>
      <c r="K10" s="285">
        <v>160</v>
      </c>
      <c r="L10" s="285">
        <v>160</v>
      </c>
      <c r="M10" s="286">
        <v>352</v>
      </c>
      <c r="N10" s="287">
        <f t="shared" si="4"/>
        <v>22</v>
      </c>
      <c r="O10" s="289">
        <v>281</v>
      </c>
      <c r="P10" s="289">
        <v>281</v>
      </c>
      <c r="Q10" s="289">
        <v>911</v>
      </c>
      <c r="R10" s="287">
        <f t="shared" si="5"/>
        <v>32.419928825622776</v>
      </c>
      <c r="S10" s="289">
        <v>210</v>
      </c>
      <c r="T10" s="277"/>
      <c r="U10" s="277"/>
      <c r="V10" s="279" t="e">
        <f t="shared" si="6"/>
        <v>#DIV/0!</v>
      </c>
      <c r="W10" s="277"/>
      <c r="X10" s="277"/>
      <c r="Y10" s="277"/>
      <c r="Z10" s="279" t="e">
        <f t="shared" si="7"/>
        <v>#DIV/0!</v>
      </c>
    </row>
    <row r="11" spans="1:26">
      <c r="A11" s="201">
        <v>5</v>
      </c>
      <c r="B11" s="198" t="s">
        <v>129</v>
      </c>
      <c r="C11" s="307">
        <f t="shared" si="8"/>
        <v>1976</v>
      </c>
      <c r="D11" s="289">
        <f t="shared" si="0"/>
        <v>1976</v>
      </c>
      <c r="E11" s="308">
        <f t="shared" si="1"/>
        <v>8776</v>
      </c>
      <c r="F11" s="287">
        <f t="shared" si="2"/>
        <v>44.412955465587046</v>
      </c>
      <c r="G11" s="289">
        <v>1346</v>
      </c>
      <c r="H11" s="289">
        <v>1346</v>
      </c>
      <c r="I11" s="290">
        <v>6596</v>
      </c>
      <c r="J11" s="287">
        <f t="shared" si="3"/>
        <v>49.004457652303124</v>
      </c>
      <c r="K11" s="289"/>
      <c r="L11" s="289"/>
      <c r="M11" s="301"/>
      <c r="N11" s="287" t="e">
        <f t="shared" si="4"/>
        <v>#DIV/0!</v>
      </c>
      <c r="O11" s="289">
        <v>630</v>
      </c>
      <c r="P11" s="289">
        <v>630</v>
      </c>
      <c r="Q11" s="289">
        <v>2180</v>
      </c>
      <c r="R11" s="287">
        <f t="shared" si="5"/>
        <v>34.603174603174608</v>
      </c>
      <c r="S11" s="277"/>
      <c r="T11" s="277"/>
      <c r="U11" s="277"/>
      <c r="V11" s="279" t="e">
        <f t="shared" si="6"/>
        <v>#DIV/0!</v>
      </c>
      <c r="W11" s="277"/>
      <c r="X11" s="277"/>
      <c r="Y11" s="277"/>
      <c r="Z11" s="279" t="e">
        <f t="shared" si="7"/>
        <v>#DIV/0!</v>
      </c>
    </row>
    <row r="12" spans="1:26">
      <c r="A12" s="201">
        <v>6</v>
      </c>
      <c r="B12" s="198" t="s">
        <v>130</v>
      </c>
      <c r="C12" s="307">
        <f t="shared" si="8"/>
        <v>1130</v>
      </c>
      <c r="D12" s="289">
        <f t="shared" si="0"/>
        <v>1130</v>
      </c>
      <c r="E12" s="308">
        <f t="shared" si="1"/>
        <v>4290</v>
      </c>
      <c r="F12" s="287">
        <f t="shared" si="2"/>
        <v>37.964601769911503</v>
      </c>
      <c r="G12" s="289">
        <v>800</v>
      </c>
      <c r="H12" s="289">
        <v>800</v>
      </c>
      <c r="I12" s="290">
        <v>3200</v>
      </c>
      <c r="J12" s="287">
        <f t="shared" si="3"/>
        <v>40</v>
      </c>
      <c r="K12" s="289">
        <v>130</v>
      </c>
      <c r="L12" s="289">
        <v>130</v>
      </c>
      <c r="M12" s="290">
        <v>390</v>
      </c>
      <c r="N12" s="287">
        <f t="shared" si="4"/>
        <v>30</v>
      </c>
      <c r="O12" s="289">
        <v>200</v>
      </c>
      <c r="P12" s="289">
        <v>200</v>
      </c>
      <c r="Q12" s="289">
        <v>700</v>
      </c>
      <c r="R12" s="287">
        <f t="shared" si="5"/>
        <v>35</v>
      </c>
      <c r="S12" s="289">
        <v>100</v>
      </c>
      <c r="T12" s="277"/>
      <c r="U12" s="277"/>
      <c r="V12" s="279" t="e">
        <f t="shared" si="6"/>
        <v>#DIV/0!</v>
      </c>
      <c r="W12" s="277"/>
      <c r="X12" s="277"/>
      <c r="Y12" s="277"/>
      <c r="Z12" s="279" t="e">
        <f t="shared" si="7"/>
        <v>#DIV/0!</v>
      </c>
    </row>
    <row r="13" spans="1:26">
      <c r="A13" s="201">
        <v>7</v>
      </c>
      <c r="B13" s="198" t="s">
        <v>131</v>
      </c>
      <c r="C13" s="307">
        <f t="shared" si="8"/>
        <v>329</v>
      </c>
      <c r="D13" s="289">
        <f t="shared" si="0"/>
        <v>329</v>
      </c>
      <c r="E13" s="308">
        <f t="shared" si="1"/>
        <v>841</v>
      </c>
      <c r="F13" s="287">
        <f t="shared" si="2"/>
        <v>25.562310030395139</v>
      </c>
      <c r="G13" s="217">
        <v>188</v>
      </c>
      <c r="H13" s="217">
        <v>188</v>
      </c>
      <c r="I13" s="300">
        <v>471</v>
      </c>
      <c r="J13" s="287">
        <f t="shared" si="3"/>
        <v>25.053191489361701</v>
      </c>
      <c r="K13" s="217"/>
      <c r="L13" s="217"/>
      <c r="M13" s="300"/>
      <c r="N13" s="287" t="e">
        <f t="shared" si="4"/>
        <v>#DIV/0!</v>
      </c>
      <c r="O13" s="289">
        <v>141</v>
      </c>
      <c r="P13" s="289">
        <v>141</v>
      </c>
      <c r="Q13" s="298">
        <v>370</v>
      </c>
      <c r="R13" s="287">
        <f t="shared" si="5"/>
        <v>26.24113475177305</v>
      </c>
      <c r="S13" s="277"/>
      <c r="T13" s="277"/>
      <c r="U13" s="283"/>
      <c r="V13" s="279" t="e">
        <f t="shared" si="6"/>
        <v>#DIV/0!</v>
      </c>
      <c r="W13" s="277"/>
      <c r="X13" s="277"/>
      <c r="Y13" s="283"/>
      <c r="Z13" s="279" t="e">
        <f t="shared" si="7"/>
        <v>#DIV/0!</v>
      </c>
    </row>
    <row r="14" spans="1:26">
      <c r="A14" s="201">
        <v>8</v>
      </c>
      <c r="B14" s="198" t="s">
        <v>132</v>
      </c>
      <c r="C14" s="307">
        <f t="shared" si="8"/>
        <v>877</v>
      </c>
      <c r="D14" s="289">
        <f t="shared" si="0"/>
        <v>877</v>
      </c>
      <c r="E14" s="308">
        <f t="shared" si="1"/>
        <v>2391</v>
      </c>
      <c r="F14" s="287">
        <f t="shared" si="2"/>
        <v>27.263397947548462</v>
      </c>
      <c r="G14" s="285">
        <v>403</v>
      </c>
      <c r="H14" s="285">
        <v>403</v>
      </c>
      <c r="I14" s="286">
        <v>1210</v>
      </c>
      <c r="J14" s="287">
        <f t="shared" si="3"/>
        <v>30.024813895781641</v>
      </c>
      <c r="K14" s="285">
        <v>100</v>
      </c>
      <c r="L14" s="285">
        <v>100</v>
      </c>
      <c r="M14" s="286">
        <v>320</v>
      </c>
      <c r="N14" s="287">
        <f t="shared" si="4"/>
        <v>32</v>
      </c>
      <c r="O14" s="289">
        <v>374</v>
      </c>
      <c r="P14" s="289">
        <v>374</v>
      </c>
      <c r="Q14" s="298">
        <v>861</v>
      </c>
      <c r="R14" s="287">
        <f t="shared" si="5"/>
        <v>23.021390374331553</v>
      </c>
      <c r="S14" s="277"/>
      <c r="T14" s="277"/>
      <c r="U14" s="283"/>
      <c r="V14" s="279" t="e">
        <f t="shared" si="6"/>
        <v>#DIV/0!</v>
      </c>
      <c r="W14" s="277"/>
      <c r="X14" s="277"/>
      <c r="Y14" s="283"/>
      <c r="Z14" s="279" t="e">
        <f t="shared" si="7"/>
        <v>#DIV/0!</v>
      </c>
    </row>
    <row r="15" spans="1:26" ht="14.25" customHeight="1">
      <c r="A15" s="201">
        <v>9</v>
      </c>
      <c r="B15" s="198" t="s">
        <v>133</v>
      </c>
      <c r="C15" s="307">
        <f t="shared" si="8"/>
        <v>785.5</v>
      </c>
      <c r="D15" s="289">
        <f t="shared" si="0"/>
        <v>785.5</v>
      </c>
      <c r="E15" s="308">
        <f t="shared" si="1"/>
        <v>3066</v>
      </c>
      <c r="F15" s="287">
        <f t="shared" si="2"/>
        <v>39.032463399108849</v>
      </c>
      <c r="G15" s="289">
        <v>770</v>
      </c>
      <c r="H15" s="289">
        <v>770</v>
      </c>
      <c r="I15" s="290">
        <v>2988</v>
      </c>
      <c r="J15" s="287">
        <f t="shared" si="3"/>
        <v>38.805194805194809</v>
      </c>
      <c r="K15" s="289">
        <v>15.5</v>
      </c>
      <c r="L15" s="289">
        <v>15.5</v>
      </c>
      <c r="M15" s="290">
        <v>78</v>
      </c>
      <c r="N15" s="287">
        <f t="shared" si="4"/>
        <v>50.322580645161288</v>
      </c>
      <c r="O15" s="289"/>
      <c r="P15" s="289"/>
      <c r="Q15" s="289"/>
      <c r="R15" s="287" t="e">
        <f t="shared" si="5"/>
        <v>#DIV/0!</v>
      </c>
      <c r="S15" s="277"/>
      <c r="T15" s="277"/>
      <c r="U15" s="277"/>
      <c r="V15" s="279" t="e">
        <f t="shared" si="6"/>
        <v>#DIV/0!</v>
      </c>
      <c r="W15" s="277"/>
      <c r="X15" s="277"/>
      <c r="Y15" s="277"/>
      <c r="Z15" s="279" t="e">
        <f t="shared" si="7"/>
        <v>#DIV/0!</v>
      </c>
    </row>
    <row r="16" spans="1:26">
      <c r="A16" s="201">
        <v>10</v>
      </c>
      <c r="B16" s="198" t="s">
        <v>134</v>
      </c>
      <c r="C16" s="307">
        <f t="shared" si="8"/>
        <v>2422.9</v>
      </c>
      <c r="D16" s="277">
        <f t="shared" si="0"/>
        <v>2067.6</v>
      </c>
      <c r="E16" s="278">
        <f t="shared" si="1"/>
        <v>8249</v>
      </c>
      <c r="F16" s="279">
        <f t="shared" si="2"/>
        <v>39.89649835558135</v>
      </c>
      <c r="G16" s="285">
        <v>1290.3</v>
      </c>
      <c r="H16" s="285">
        <v>935</v>
      </c>
      <c r="I16" s="286">
        <v>4395</v>
      </c>
      <c r="J16" s="279">
        <f t="shared" si="3"/>
        <v>47.005347593582883</v>
      </c>
      <c r="K16" s="285">
        <v>385.6</v>
      </c>
      <c r="L16" s="285">
        <v>385.6</v>
      </c>
      <c r="M16" s="286">
        <v>1777</v>
      </c>
      <c r="N16" s="287">
        <f t="shared" si="4"/>
        <v>46.084024896265561</v>
      </c>
      <c r="O16" s="289">
        <v>747</v>
      </c>
      <c r="P16" s="289">
        <v>747</v>
      </c>
      <c r="Q16" s="289">
        <v>2077</v>
      </c>
      <c r="R16" s="287">
        <f t="shared" si="5"/>
        <v>27.8045515394913</v>
      </c>
      <c r="S16" s="277"/>
      <c r="T16" s="277"/>
      <c r="U16" s="277"/>
      <c r="V16" s="279" t="e">
        <f t="shared" si="6"/>
        <v>#DIV/0!</v>
      </c>
      <c r="W16" s="289">
        <v>212</v>
      </c>
      <c r="X16" s="277"/>
      <c r="Y16" s="277"/>
      <c r="Z16" s="279" t="e">
        <f t="shared" si="7"/>
        <v>#DIV/0!</v>
      </c>
    </row>
    <row r="17" spans="1:26" ht="14.25" customHeight="1">
      <c r="A17" s="201">
        <v>11</v>
      </c>
      <c r="B17" s="198" t="s">
        <v>143</v>
      </c>
      <c r="C17" s="307">
        <f t="shared" si="8"/>
        <v>429</v>
      </c>
      <c r="D17" s="277">
        <f t="shared" si="0"/>
        <v>429</v>
      </c>
      <c r="E17" s="278">
        <f t="shared" si="1"/>
        <v>1238</v>
      </c>
      <c r="F17" s="287">
        <f>E17/D17*10</f>
        <v>28.857808857808859</v>
      </c>
      <c r="G17" s="289">
        <v>223</v>
      </c>
      <c r="H17" s="289">
        <v>223</v>
      </c>
      <c r="I17" s="290">
        <v>647</v>
      </c>
      <c r="J17" s="287">
        <f t="shared" si="3"/>
        <v>29.013452914798208</v>
      </c>
      <c r="K17" s="289">
        <v>108</v>
      </c>
      <c r="L17" s="289">
        <v>108</v>
      </c>
      <c r="M17" s="290">
        <v>346</v>
      </c>
      <c r="N17" s="287">
        <f t="shared" si="4"/>
        <v>32.037037037037038</v>
      </c>
      <c r="O17" s="289">
        <v>98</v>
      </c>
      <c r="P17" s="289">
        <v>98</v>
      </c>
      <c r="Q17" s="289">
        <v>245</v>
      </c>
      <c r="R17" s="287">
        <f t="shared" si="5"/>
        <v>25</v>
      </c>
      <c r="S17" s="277"/>
      <c r="T17" s="277"/>
      <c r="U17" s="277"/>
      <c r="V17" s="279" t="e">
        <f t="shared" si="6"/>
        <v>#DIV/0!</v>
      </c>
      <c r="W17" s="277"/>
      <c r="X17" s="277"/>
      <c r="Y17" s="277"/>
      <c r="Z17" s="279" t="e">
        <f t="shared" si="7"/>
        <v>#DIV/0!</v>
      </c>
    </row>
    <row r="18" spans="1:26" ht="14.25" customHeight="1">
      <c r="A18" s="201">
        <v>12</v>
      </c>
      <c r="B18" s="199" t="s">
        <v>146</v>
      </c>
      <c r="C18" s="307">
        <f t="shared" si="8"/>
        <v>237</v>
      </c>
      <c r="D18" s="277">
        <f t="shared" si="0"/>
        <v>237</v>
      </c>
      <c r="E18" s="278">
        <f t="shared" si="1"/>
        <v>670</v>
      </c>
      <c r="F18" s="279">
        <f>E18/D18*10</f>
        <v>28.270042194092827</v>
      </c>
      <c r="G18" s="285">
        <v>208</v>
      </c>
      <c r="H18" s="285">
        <v>208</v>
      </c>
      <c r="I18" s="286">
        <v>583</v>
      </c>
      <c r="J18" s="287">
        <f t="shared" si="3"/>
        <v>28.028846153846153</v>
      </c>
      <c r="K18" s="266"/>
      <c r="L18" s="266"/>
      <c r="M18" s="280"/>
      <c r="N18" s="279" t="e">
        <f t="shared" si="4"/>
        <v>#DIV/0!</v>
      </c>
      <c r="O18" s="289">
        <v>29</v>
      </c>
      <c r="P18" s="289">
        <v>29</v>
      </c>
      <c r="Q18" s="289">
        <v>87</v>
      </c>
      <c r="R18" s="287">
        <f t="shared" si="5"/>
        <v>30</v>
      </c>
      <c r="S18" s="277"/>
      <c r="T18" s="277"/>
      <c r="U18" s="277"/>
      <c r="V18" s="279" t="e">
        <f t="shared" si="6"/>
        <v>#DIV/0!</v>
      </c>
      <c r="W18" s="277"/>
      <c r="X18" s="277"/>
      <c r="Y18" s="277"/>
      <c r="Z18" s="279" t="e">
        <f t="shared" si="7"/>
        <v>#DIV/0!</v>
      </c>
    </row>
    <row r="19" spans="1:26" ht="14.25" customHeight="1">
      <c r="A19" s="201">
        <v>13</v>
      </c>
      <c r="B19" s="199" t="s">
        <v>147</v>
      </c>
      <c r="C19" s="307">
        <f t="shared" si="8"/>
        <v>360</v>
      </c>
      <c r="D19" s="277">
        <f t="shared" si="0"/>
        <v>311</v>
      </c>
      <c r="E19" s="278">
        <f t="shared" si="1"/>
        <v>887</v>
      </c>
      <c r="F19" s="279">
        <f>E19/D19*10</f>
        <v>28.520900321543408</v>
      </c>
      <c r="G19" s="289">
        <v>250</v>
      </c>
      <c r="H19" s="277">
        <v>201</v>
      </c>
      <c r="I19" s="281">
        <v>645</v>
      </c>
      <c r="J19" s="281">
        <f t="shared" si="3"/>
        <v>32.089552238805972</v>
      </c>
      <c r="K19" s="277"/>
      <c r="L19" s="277"/>
      <c r="M19" s="281"/>
      <c r="N19" s="279" t="e">
        <f t="shared" si="4"/>
        <v>#DIV/0!</v>
      </c>
      <c r="O19" s="289">
        <v>110</v>
      </c>
      <c r="P19" s="289">
        <v>110</v>
      </c>
      <c r="Q19" s="289">
        <v>242</v>
      </c>
      <c r="R19" s="298">
        <f t="shared" si="5"/>
        <v>22</v>
      </c>
      <c r="S19" s="277"/>
      <c r="T19" s="277"/>
      <c r="U19" s="277"/>
      <c r="V19" s="283"/>
      <c r="W19" s="277"/>
      <c r="X19" s="277"/>
      <c r="Y19" s="277"/>
      <c r="Z19" s="283"/>
    </row>
    <row r="20" spans="1:26" ht="14.25" customHeight="1">
      <c r="A20" s="201">
        <v>14</v>
      </c>
      <c r="B20" s="199" t="s">
        <v>148</v>
      </c>
      <c r="C20" s="307">
        <f t="shared" si="8"/>
        <v>304</v>
      </c>
      <c r="D20" s="277">
        <f t="shared" si="0"/>
        <v>254</v>
      </c>
      <c r="E20" s="278">
        <f t="shared" si="1"/>
        <v>762</v>
      </c>
      <c r="F20" s="279">
        <f t="shared" ref="F20:F24" si="9">E20/D20*10</f>
        <v>30</v>
      </c>
      <c r="G20" s="289">
        <v>294</v>
      </c>
      <c r="H20" s="289">
        <v>244</v>
      </c>
      <c r="I20" s="290">
        <v>732</v>
      </c>
      <c r="J20" s="281">
        <f t="shared" si="3"/>
        <v>30</v>
      </c>
      <c r="K20" s="277"/>
      <c r="L20" s="277"/>
      <c r="M20" s="282"/>
      <c r="N20" s="279" t="e">
        <f t="shared" si="4"/>
        <v>#DIV/0!</v>
      </c>
      <c r="O20" s="289">
        <v>10</v>
      </c>
      <c r="P20" s="289">
        <v>10</v>
      </c>
      <c r="Q20" s="329">
        <v>30</v>
      </c>
      <c r="R20" s="298">
        <f t="shared" si="5"/>
        <v>30</v>
      </c>
      <c r="S20" s="277"/>
      <c r="T20" s="277"/>
      <c r="U20" s="284"/>
      <c r="V20" s="283"/>
      <c r="W20" s="277"/>
      <c r="X20" s="277"/>
      <c r="Y20" s="284"/>
      <c r="Z20" s="283"/>
    </row>
    <row r="21" spans="1:26" ht="14.25" customHeight="1">
      <c r="A21" s="26">
        <v>15</v>
      </c>
      <c r="B21" s="31" t="s">
        <v>149</v>
      </c>
      <c r="C21" s="307">
        <f t="shared" si="8"/>
        <v>502</v>
      </c>
      <c r="D21" s="277">
        <f t="shared" si="0"/>
        <v>502</v>
      </c>
      <c r="E21" s="278">
        <f t="shared" si="1"/>
        <v>1643</v>
      </c>
      <c r="F21" s="279">
        <f t="shared" si="9"/>
        <v>32.729083665338649</v>
      </c>
      <c r="G21" s="171">
        <v>231</v>
      </c>
      <c r="H21" s="171">
        <v>231</v>
      </c>
      <c r="I21" s="328">
        <v>809</v>
      </c>
      <c r="J21" s="281">
        <f t="shared" si="3"/>
        <v>35.021645021645021</v>
      </c>
      <c r="K21" s="171">
        <v>161</v>
      </c>
      <c r="L21" s="220">
        <v>161</v>
      </c>
      <c r="M21" s="257">
        <v>555</v>
      </c>
      <c r="N21" s="279">
        <f t="shared" si="4"/>
        <v>34.472049689440993</v>
      </c>
      <c r="O21" s="171">
        <v>110</v>
      </c>
      <c r="P21" s="171">
        <v>110</v>
      </c>
      <c r="Q21" s="330">
        <v>279</v>
      </c>
      <c r="R21" s="298">
        <f t="shared" si="5"/>
        <v>25.36363636363636</v>
      </c>
      <c r="S21" s="220"/>
      <c r="T21" s="220"/>
      <c r="U21" s="234"/>
      <c r="V21" s="231"/>
      <c r="W21" s="220"/>
      <c r="X21" s="220"/>
      <c r="Y21" s="234"/>
      <c r="Z21" s="231"/>
    </row>
    <row r="22" spans="1:26" ht="14.25" customHeight="1">
      <c r="A22" s="26">
        <v>16</v>
      </c>
      <c r="B22" s="31" t="s">
        <v>167</v>
      </c>
      <c r="C22" s="276">
        <f t="shared" si="8"/>
        <v>190</v>
      </c>
      <c r="D22" s="277">
        <f t="shared" si="0"/>
        <v>190</v>
      </c>
      <c r="E22" s="278">
        <f t="shared" si="1"/>
        <v>592</v>
      </c>
      <c r="F22" s="279">
        <f t="shared" si="9"/>
        <v>31.157894736842103</v>
      </c>
      <c r="G22" s="220">
        <v>190</v>
      </c>
      <c r="H22" s="220">
        <v>190</v>
      </c>
      <c r="I22" s="230">
        <v>592</v>
      </c>
      <c r="J22" s="281">
        <f t="shared" si="3"/>
        <v>31.157894736842103</v>
      </c>
      <c r="K22" s="220"/>
      <c r="L22" s="220"/>
      <c r="M22" s="257"/>
      <c r="N22" s="279" t="e">
        <f t="shared" si="4"/>
        <v>#DIV/0!</v>
      </c>
      <c r="O22" s="220"/>
      <c r="P22" s="220"/>
      <c r="Q22" s="234"/>
      <c r="R22" s="298" t="e">
        <f t="shared" si="5"/>
        <v>#DIV/0!</v>
      </c>
      <c r="S22" s="220"/>
      <c r="T22" s="220"/>
      <c r="U22" s="234"/>
      <c r="V22" s="231"/>
      <c r="W22" s="220"/>
      <c r="X22" s="220"/>
      <c r="Y22" s="234"/>
      <c r="Z22" s="231"/>
    </row>
    <row r="23" spans="1:26" ht="14.25" customHeight="1">
      <c r="A23" s="26">
        <v>17</v>
      </c>
      <c r="B23" s="31" t="s">
        <v>168</v>
      </c>
      <c r="C23" s="276">
        <f t="shared" si="8"/>
        <v>40</v>
      </c>
      <c r="D23" s="277">
        <f t="shared" si="0"/>
        <v>0</v>
      </c>
      <c r="E23" s="278">
        <f t="shared" si="1"/>
        <v>0</v>
      </c>
      <c r="F23" s="279" t="e">
        <f t="shared" si="9"/>
        <v>#DIV/0!</v>
      </c>
      <c r="G23" s="220">
        <v>40</v>
      </c>
      <c r="H23" s="220"/>
      <c r="I23" s="230"/>
      <c r="J23" s="281" t="e">
        <f t="shared" si="3"/>
        <v>#DIV/0!</v>
      </c>
      <c r="K23" s="220"/>
      <c r="L23" s="220"/>
      <c r="M23" s="257"/>
      <c r="N23" s="279" t="e">
        <f t="shared" si="4"/>
        <v>#DIV/0!</v>
      </c>
      <c r="O23" s="220"/>
      <c r="P23" s="220"/>
      <c r="Q23" s="234"/>
      <c r="R23" s="298" t="e">
        <f t="shared" si="5"/>
        <v>#DIV/0!</v>
      </c>
      <c r="S23" s="220"/>
      <c r="T23" s="220"/>
      <c r="U23" s="234"/>
      <c r="V23" s="231"/>
      <c r="W23" s="220"/>
      <c r="X23" s="220"/>
      <c r="Y23" s="234"/>
      <c r="Z23" s="231"/>
    </row>
    <row r="24" spans="1:26" ht="14.25" customHeight="1">
      <c r="A24" s="26">
        <v>18</v>
      </c>
      <c r="B24" s="31" t="s">
        <v>169</v>
      </c>
      <c r="C24" s="276">
        <f t="shared" si="8"/>
        <v>0</v>
      </c>
      <c r="D24" s="277">
        <f t="shared" si="0"/>
        <v>0</v>
      </c>
      <c r="E24" s="278">
        <f t="shared" si="1"/>
        <v>0</v>
      </c>
      <c r="F24" s="279" t="e">
        <f t="shared" si="9"/>
        <v>#DIV/0!</v>
      </c>
      <c r="G24" s="220"/>
      <c r="H24" s="220"/>
      <c r="I24" s="230"/>
      <c r="J24" s="107"/>
      <c r="K24" s="220"/>
      <c r="L24" s="220"/>
      <c r="M24" s="257"/>
      <c r="N24" s="279" t="e">
        <f t="shared" si="4"/>
        <v>#DIV/0!</v>
      </c>
      <c r="O24" s="220"/>
      <c r="P24" s="220"/>
      <c r="Q24" s="234"/>
      <c r="R24" s="298" t="e">
        <f t="shared" si="5"/>
        <v>#DIV/0!</v>
      </c>
      <c r="S24" s="220">
        <v>46</v>
      </c>
      <c r="T24" s="220">
        <v>103</v>
      </c>
      <c r="U24" s="234">
        <v>22</v>
      </c>
      <c r="V24" s="231"/>
      <c r="W24" s="220"/>
      <c r="X24" s="220"/>
      <c r="Y24" s="234"/>
      <c r="Z24" s="231"/>
    </row>
    <row r="25" spans="1:26" ht="15" customHeight="1">
      <c r="A25" s="26">
        <v>19</v>
      </c>
      <c r="B25" s="31" t="s">
        <v>170</v>
      </c>
      <c r="C25" s="276">
        <f t="shared" si="8"/>
        <v>0</v>
      </c>
      <c r="D25" s="220"/>
      <c r="E25" s="278">
        <f t="shared" si="1"/>
        <v>0</v>
      </c>
      <c r="F25" s="236"/>
      <c r="G25" s="220"/>
      <c r="H25" s="220"/>
      <c r="I25" s="230"/>
      <c r="J25" s="230"/>
      <c r="K25" s="220"/>
      <c r="L25" s="220"/>
      <c r="M25" s="230"/>
      <c r="N25" s="279" t="e">
        <f t="shared" si="4"/>
        <v>#DIV/0!</v>
      </c>
      <c r="O25" s="220"/>
      <c r="P25" s="220"/>
      <c r="Q25" s="234"/>
      <c r="R25" s="298" t="e">
        <f t="shared" si="5"/>
        <v>#DIV/0!</v>
      </c>
      <c r="S25" s="220">
        <v>113</v>
      </c>
      <c r="T25" s="220">
        <v>260</v>
      </c>
      <c r="U25" s="234">
        <v>2</v>
      </c>
      <c r="V25" s="231"/>
      <c r="W25" s="220"/>
      <c r="X25" s="220"/>
      <c r="Y25" s="234"/>
      <c r="Z25" s="231"/>
    </row>
    <row r="26" spans="1:26" ht="15" customHeight="1">
      <c r="A26" s="26">
        <v>20</v>
      </c>
      <c r="B26" s="58" t="s">
        <v>165</v>
      </c>
      <c r="C26" s="144">
        <v>8375</v>
      </c>
      <c r="D26" s="144">
        <v>7350</v>
      </c>
      <c r="E26" s="144">
        <v>23320</v>
      </c>
      <c r="F26" s="236">
        <v>31.7</v>
      </c>
      <c r="G26" s="220">
        <v>7205</v>
      </c>
      <c r="H26" s="237">
        <v>7001</v>
      </c>
      <c r="I26" s="231">
        <v>21003</v>
      </c>
      <c r="J26" s="241">
        <v>30</v>
      </c>
      <c r="K26" s="220">
        <v>600</v>
      </c>
      <c r="L26" s="237">
        <v>600</v>
      </c>
      <c r="M26" s="231">
        <v>1946</v>
      </c>
      <c r="N26" s="241">
        <v>29.8</v>
      </c>
      <c r="O26" s="238">
        <v>570</v>
      </c>
      <c r="P26" s="238">
        <v>570</v>
      </c>
      <c r="Q26" s="239">
        <v>1418</v>
      </c>
      <c r="R26" s="298">
        <f t="shared" si="5"/>
        <v>24.877192982456144</v>
      </c>
      <c r="S26" s="238"/>
      <c r="T26" s="238"/>
      <c r="U26" s="239"/>
      <c r="V26" s="231"/>
      <c r="W26" s="238"/>
      <c r="X26" s="238"/>
      <c r="Y26" s="239"/>
      <c r="Z26" s="231"/>
    </row>
    <row r="27" spans="1:26">
      <c r="A27" s="26">
        <v>21</v>
      </c>
      <c r="B27" s="31" t="s">
        <v>171</v>
      </c>
      <c r="C27" s="227">
        <v>120</v>
      </c>
      <c r="D27" s="220">
        <v>120</v>
      </c>
      <c r="E27" s="240">
        <v>456</v>
      </c>
      <c r="F27" s="236">
        <v>38</v>
      </c>
      <c r="G27" s="220">
        <v>120</v>
      </c>
      <c r="H27" s="220">
        <v>120</v>
      </c>
      <c r="I27" s="235">
        <v>456</v>
      </c>
      <c r="J27" s="241">
        <v>38</v>
      </c>
      <c r="K27" s="237"/>
      <c r="L27" s="220"/>
      <c r="M27" s="235"/>
      <c r="N27" s="241"/>
      <c r="O27" s="237"/>
      <c r="P27" s="220"/>
      <c r="Q27" s="239"/>
      <c r="R27" s="298" t="e">
        <f t="shared" si="5"/>
        <v>#DIV/0!</v>
      </c>
      <c r="S27" s="237"/>
      <c r="T27" s="220"/>
      <c r="U27" s="239"/>
      <c r="V27" s="231"/>
      <c r="W27" s="237"/>
      <c r="X27" s="220"/>
      <c r="Y27" s="239"/>
      <c r="Z27" s="231"/>
    </row>
    <row r="28" spans="1:26">
      <c r="A28" s="26">
        <v>22</v>
      </c>
      <c r="B28" s="31"/>
      <c r="C28" s="227"/>
      <c r="D28" s="220"/>
      <c r="E28" s="233"/>
      <c r="F28" s="236"/>
      <c r="G28" s="220"/>
      <c r="H28" s="220"/>
      <c r="I28" s="256"/>
      <c r="J28" s="107"/>
      <c r="K28" s="220"/>
      <c r="L28" s="220"/>
      <c r="M28" s="235"/>
      <c r="N28" s="241"/>
      <c r="O28" s="237"/>
      <c r="P28" s="220"/>
      <c r="Q28" s="234"/>
      <c r="R28" s="298" t="e">
        <f t="shared" si="5"/>
        <v>#DIV/0!</v>
      </c>
      <c r="S28" s="237"/>
      <c r="T28" s="220"/>
      <c r="U28" s="234"/>
      <c r="V28" s="231"/>
      <c r="W28" s="237"/>
      <c r="X28" s="220"/>
      <c r="Y28" s="234"/>
      <c r="Z28" s="231"/>
    </row>
    <row r="29" spans="1:26">
      <c r="A29" s="26">
        <v>23</v>
      </c>
      <c r="B29" s="58" t="s">
        <v>135</v>
      </c>
      <c r="C29" s="214">
        <f>SUM(C7:C28)</f>
        <v>25647.86</v>
      </c>
      <c r="D29" s="155">
        <f>SUM(D7:D28)</f>
        <v>24128.5</v>
      </c>
      <c r="E29" s="155">
        <f>SUM(E7:E28)</f>
        <v>88038</v>
      </c>
      <c r="F29" s="236">
        <f t="shared" ref="F29" si="10">E29/D29*10</f>
        <v>36.487141761816936</v>
      </c>
      <c r="G29" s="302">
        <f>SUM(G7:G28)</f>
        <v>18213.36</v>
      </c>
      <c r="H29" s="237">
        <f>SUM(H7:H28)</f>
        <v>17515</v>
      </c>
      <c r="I29" s="231">
        <f>SUM(I7:I28)</f>
        <v>62118</v>
      </c>
      <c r="J29" s="236">
        <f t="shared" ref="J29" si="11">I29/H29*10</f>
        <v>35.465600913502712</v>
      </c>
      <c r="K29" s="302">
        <f>SUM(K7:K28)</f>
        <v>4134.5</v>
      </c>
      <c r="L29" s="302">
        <f>SUM(L7:L28)</f>
        <v>4134.5</v>
      </c>
      <c r="M29" s="203">
        <f>SUM(M7:M28)</f>
        <v>17567</v>
      </c>
      <c r="N29" s="303">
        <f t="shared" ref="N29" si="12">M29/L29*10</f>
        <v>42.488813641310927</v>
      </c>
      <c r="O29" s="304">
        <f>SUM(O7:O28)</f>
        <v>3300</v>
      </c>
      <c r="P29" s="304">
        <f>SUM(P7:P28)</f>
        <v>3300</v>
      </c>
      <c r="Q29" s="305">
        <f>SUM(Q7:Q28)</f>
        <v>9400</v>
      </c>
      <c r="R29" s="303">
        <f t="shared" ref="R29" si="13">Q29/P29*10</f>
        <v>28.484848484848484</v>
      </c>
      <c r="S29" s="304">
        <f>SUM(S7:S28)</f>
        <v>469</v>
      </c>
      <c r="T29" s="360">
        <f>SUM(T7:T28)</f>
        <v>363</v>
      </c>
      <c r="U29" s="361">
        <v>24</v>
      </c>
      <c r="V29" s="236">
        <f t="shared" ref="V29" si="14">U29/T29*10</f>
        <v>0.66115702479338845</v>
      </c>
      <c r="W29" s="304">
        <f>SUM(W7:W28)</f>
        <v>212</v>
      </c>
      <c r="X29" s="238">
        <f>SUM(X7:X28)</f>
        <v>0</v>
      </c>
      <c r="Y29" s="239">
        <f>SUM(Y7:Y28)</f>
        <v>0</v>
      </c>
      <c r="Z29" s="236" t="e">
        <f t="shared" ref="Z29" si="15">Y29/X29*10</f>
        <v>#DIV/0!</v>
      </c>
    </row>
    <row r="30" spans="1:26">
      <c r="A30" s="26">
        <v>24</v>
      </c>
      <c r="B30" s="58"/>
      <c r="C30" s="157"/>
      <c r="D30" s="242"/>
      <c r="E30" s="243"/>
      <c r="F30" s="236"/>
      <c r="G30" s="244"/>
      <c r="H30" s="114"/>
      <c r="I30" s="245"/>
      <c r="J30" s="241"/>
      <c r="K30" s="244"/>
      <c r="L30" s="244"/>
      <c r="M30" s="246"/>
      <c r="N30" s="241"/>
      <c r="O30" s="237"/>
      <c r="P30" s="220"/>
      <c r="Q30" s="239"/>
      <c r="R30" s="232"/>
    </row>
    <row r="31" spans="1:26" ht="15" customHeight="1"/>
  </sheetData>
  <mergeCells count="9">
    <mergeCell ref="X4:Z4"/>
    <mergeCell ref="T4:V4"/>
    <mergeCell ref="A1:R1"/>
    <mergeCell ref="A2:R2"/>
    <mergeCell ref="A3:R3"/>
    <mergeCell ref="D4:F4"/>
    <mergeCell ref="H4:J4"/>
    <mergeCell ref="L4:N4"/>
    <mergeCell ref="P4:R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view="pageLayout" topLeftCell="A13" workbookViewId="0">
      <selection activeCell="F27" sqref="F27"/>
    </sheetView>
  </sheetViews>
  <sheetFormatPr defaultRowHeight="15"/>
  <cols>
    <col min="1" max="1" width="4.7109375" customWidth="1"/>
    <col min="2" max="2" width="28.28515625" customWidth="1"/>
    <col min="7" max="7" width="7.85546875" customWidth="1"/>
    <col min="12" max="12" width="7.85546875" customWidth="1"/>
    <col min="13" max="13" width="9.140625" hidden="1" customWidth="1"/>
  </cols>
  <sheetData>
    <row r="1" spans="1:14">
      <c r="A1" s="377" t="s">
        <v>0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</row>
    <row r="2" spans="1:14">
      <c r="A2" s="377" t="s">
        <v>109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</row>
    <row r="3" spans="1:14">
      <c r="A3" s="378" t="s">
        <v>174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</row>
    <row r="4" spans="1:14" ht="15.75">
      <c r="A4" s="2">
        <v>20</v>
      </c>
      <c r="B4" s="3"/>
      <c r="C4" s="207" t="s">
        <v>1</v>
      </c>
      <c r="D4" s="207" t="s">
        <v>2</v>
      </c>
      <c r="E4" s="379" t="s">
        <v>3</v>
      </c>
      <c r="F4" s="380"/>
      <c r="G4" s="67" t="s">
        <v>4</v>
      </c>
      <c r="H4" s="379" t="s">
        <v>5</v>
      </c>
      <c r="I4" s="380"/>
      <c r="J4" s="208" t="s">
        <v>99</v>
      </c>
      <c r="K4" s="67" t="s">
        <v>6</v>
      </c>
      <c r="L4" s="207" t="s">
        <v>7</v>
      </c>
      <c r="M4" s="68"/>
      <c r="N4" s="67" t="s">
        <v>8</v>
      </c>
    </row>
    <row r="5" spans="1:14">
      <c r="A5" s="4" t="s">
        <v>9</v>
      </c>
      <c r="B5" s="4" t="s">
        <v>10</v>
      </c>
      <c r="C5" s="69" t="s">
        <v>11</v>
      </c>
      <c r="D5" s="69" t="s">
        <v>12</v>
      </c>
      <c r="E5" s="375" t="s">
        <v>12</v>
      </c>
      <c r="F5" s="376"/>
      <c r="G5" s="70" t="s">
        <v>13</v>
      </c>
      <c r="H5" s="375" t="s">
        <v>14</v>
      </c>
      <c r="I5" s="376"/>
      <c r="J5" s="86" t="s">
        <v>21</v>
      </c>
      <c r="K5" s="70" t="s">
        <v>15</v>
      </c>
      <c r="L5" s="69" t="s">
        <v>16</v>
      </c>
      <c r="M5" s="71"/>
      <c r="N5" s="70" t="s">
        <v>17</v>
      </c>
    </row>
    <row r="6" spans="1:14">
      <c r="A6" s="5" t="s">
        <v>18</v>
      </c>
      <c r="B6" s="6"/>
      <c r="C6" s="206" t="s">
        <v>19</v>
      </c>
      <c r="D6" s="206"/>
      <c r="E6" s="72" t="s">
        <v>20</v>
      </c>
      <c r="F6" s="72" t="s">
        <v>21</v>
      </c>
      <c r="G6" s="72" t="s">
        <v>22</v>
      </c>
      <c r="H6" s="73" t="s">
        <v>20</v>
      </c>
      <c r="I6" s="73" t="s">
        <v>21</v>
      </c>
      <c r="J6" s="72" t="s">
        <v>15</v>
      </c>
      <c r="K6" s="72"/>
      <c r="L6" s="206"/>
      <c r="M6" s="74"/>
      <c r="N6" s="72" t="s">
        <v>23</v>
      </c>
    </row>
    <row r="7" spans="1:14">
      <c r="A7" s="7">
        <v>1</v>
      </c>
      <c r="B7" s="15" t="s">
        <v>49</v>
      </c>
      <c r="C7" s="75" t="e">
        <f>уборка1!C7+уборка1!G7+уборка1!O7+уборка1!S7+уборка2!C7+уборка2!G7+уборка2!K7+уборка2!O7+уборка2!S7+уборка2!Y7</f>
        <v>#VALUE!</v>
      </c>
      <c r="D7" s="75">
        <f>E7</f>
        <v>0</v>
      </c>
      <c r="E7" s="79">
        <f>уборка1!D7+уборка1!H7+уборка1!P7+уборка1!T7+уборка2!D7+уборка2!H7+уборка2!L7+уборка2!P7+уборка2!T7+уборка2!Z7</f>
        <v>0</v>
      </c>
      <c r="F7" s="334"/>
      <c r="G7" s="76" t="e">
        <f t="shared" ref="G7:G29" si="0">E7/C7*100</f>
        <v>#VALUE!</v>
      </c>
      <c r="H7" s="76">
        <f>уборка1!E7+уборка1!I7+уборка1!Q7+уборка1!U7+уборка2!E7+уборка2!I7+уборка2!M7+уборка2!Q7+уборка2!U7+уборка2!AA7</f>
        <v>0</v>
      </c>
      <c r="I7" s="76"/>
      <c r="J7" s="76" t="e">
        <f t="shared" ref="J7:J29" si="1">I7/F7*10</f>
        <v>#DIV/0!</v>
      </c>
      <c r="K7" s="292" t="e">
        <f>H7/E7*10</f>
        <v>#DIV/0!</v>
      </c>
      <c r="L7" s="80"/>
      <c r="M7" s="78"/>
      <c r="N7" s="76" t="e">
        <f t="shared" ref="N7:N29" si="2">F7/L7</f>
        <v>#DIV/0!</v>
      </c>
    </row>
    <row r="8" spans="1:14">
      <c r="A8" s="7">
        <v>2</v>
      </c>
      <c r="B8" s="9" t="s">
        <v>50</v>
      </c>
      <c r="C8" s="75">
        <f>уборка1!C8+уборка1!G8+уборка1!O8+уборка1!S8+уборка2!C8+уборка2!G8+уборка2!K8+уборка2!O8+уборка2!S8+уборка2!Y8</f>
        <v>3764</v>
      </c>
      <c r="D8" s="75">
        <f t="shared" ref="D8:D10" si="3">E8</f>
        <v>3764</v>
      </c>
      <c r="E8" s="79">
        <f>уборка1!D8+уборка1!H8+уборка1!P8+уборка1!T8+уборка2!D8+уборка2!H8+уборка2!L8+уборка2!P8+уборка2!T8+уборка2!Z8</f>
        <v>3764</v>
      </c>
      <c r="F8" s="76"/>
      <c r="G8" s="76">
        <f t="shared" si="0"/>
        <v>100</v>
      </c>
      <c r="H8" s="76">
        <f>уборка1!E8+уборка1!I8+уборка1!Q8+уборка1!U8+уборка2!E8+уборка2!I8+уборка2!M8+уборка2!Q8+уборка2!U8+уборка2!AA8</f>
        <v>9750.6</v>
      </c>
      <c r="I8" s="76"/>
      <c r="J8" s="76" t="e">
        <f t="shared" si="1"/>
        <v>#DIV/0!</v>
      </c>
      <c r="K8" s="292">
        <f t="shared" ref="K8:K29" si="4">H8/E8*10</f>
        <v>25.90488841657811</v>
      </c>
      <c r="L8" s="80"/>
      <c r="M8" s="85"/>
      <c r="N8" s="76" t="e">
        <f t="shared" si="2"/>
        <v>#DIV/0!</v>
      </c>
    </row>
    <row r="9" spans="1:14">
      <c r="A9" s="7">
        <v>3</v>
      </c>
      <c r="B9" s="9" t="s">
        <v>51</v>
      </c>
      <c r="C9" s="75">
        <f>уборка1!C9+уборка1!G9+уборка1!O9+уборка1!S9+уборка2!C9+уборка2!G9+уборка2!K9+уборка2!O9+уборка2!S9+уборка2!Y9</f>
        <v>2344</v>
      </c>
      <c r="D9" s="75">
        <f t="shared" si="3"/>
        <v>2344</v>
      </c>
      <c r="E9" s="79">
        <f>уборка1!D9+уборка1!H9+уборка1!P9+уборка1!T9+уборка2!D9+уборка2!H9+уборка2!L9+уборка2!P9+уборка2!T9+уборка2!Z9</f>
        <v>2344</v>
      </c>
      <c r="F9" s="81"/>
      <c r="G9" s="76">
        <f t="shared" si="0"/>
        <v>100</v>
      </c>
      <c r="H9" s="76">
        <f>уборка1!E9+уборка1!I9+уборка1!Q9+уборка1!U9+уборка2!E9+уборка2!I9+уборка2!M9+уборка2!Q9+уборка2!U9+уборка2!AA9</f>
        <v>10782.3</v>
      </c>
      <c r="I9" s="76"/>
      <c r="J9" s="76" t="e">
        <f t="shared" si="1"/>
        <v>#DIV/0!</v>
      </c>
      <c r="K9" s="292">
        <f t="shared" si="4"/>
        <v>45.999573378839585</v>
      </c>
      <c r="L9" s="80"/>
      <c r="M9" s="306"/>
      <c r="N9" s="76" t="e">
        <f t="shared" si="2"/>
        <v>#DIV/0!</v>
      </c>
    </row>
    <row r="10" spans="1:14">
      <c r="A10" s="7">
        <v>4</v>
      </c>
      <c r="B10" s="9" t="s">
        <v>155</v>
      </c>
      <c r="C10" s="75">
        <f>уборка1!C10+уборка1!G10+уборка1!O10+уборка1!S10+уборка2!C10+уборка2!G10+уборка2!K10+уборка2!O10+уборка2!S10+уборка2!Y10</f>
        <v>3600</v>
      </c>
      <c r="D10" s="75">
        <f t="shared" si="3"/>
        <v>3600</v>
      </c>
      <c r="E10" s="79">
        <f>уборка1!D10+уборка1!H10+уборка1!P10+уборка1!T10+уборка2!D10+уборка2!H10+уборка2!L10+уборка2!P10+уборка2!T10+уборка2!Z10</f>
        <v>3600</v>
      </c>
      <c r="F10" s="76"/>
      <c r="G10" s="76">
        <f t="shared" si="0"/>
        <v>100</v>
      </c>
      <c r="H10" s="76">
        <f>уборка1!E10+уборка1!I10+уборка1!Q10+уборка1!U10+уборка2!E10+уборка2!I10+уборка2!M10+уборка2!Q10+уборка2!U10+уборка2!AA10</f>
        <v>12260.2</v>
      </c>
      <c r="I10" s="76"/>
      <c r="J10" s="76" t="e">
        <f t="shared" si="1"/>
        <v>#DIV/0!</v>
      </c>
      <c r="K10" s="292">
        <f t="shared" si="4"/>
        <v>34.056111111111115</v>
      </c>
      <c r="L10" s="80"/>
      <c r="M10" s="319"/>
      <c r="N10" s="76" t="e">
        <f t="shared" si="2"/>
        <v>#DIV/0!</v>
      </c>
    </row>
    <row r="11" spans="1:14">
      <c r="A11" s="7">
        <v>6</v>
      </c>
      <c r="B11" s="9" t="s">
        <v>25</v>
      </c>
      <c r="C11" s="75">
        <f>уборка1!C11+уборка1!G11+уборка1!O11+уборка1!S11+уборка2!C11+уборка2!G11+уборка2!K11+уборка2!O11+уборка2!S11+уборка2!Y11</f>
        <v>26627</v>
      </c>
      <c r="D11" s="75">
        <f t="shared" ref="D11:D29" si="5">E11</f>
        <v>26027</v>
      </c>
      <c r="E11" s="79">
        <f>уборка1!D11+уборка1!H11+уборка1!P11+уборка1!T11+уборка2!D11+уборка2!H11+уборка2!L11+уборка2!P11+уборка2!T11+уборка2!Z11</f>
        <v>26027</v>
      </c>
      <c r="F11" s="81">
        <v>1441</v>
      </c>
      <c r="G11" s="76">
        <f t="shared" si="0"/>
        <v>97.746648139106924</v>
      </c>
      <c r="H11" s="324">
        <f>уборка1!E11+уборка1!I11+уборка1!Q11+уборка1!U11+уборка2!E11+уборка2!I11+уборка2!M11+уборка2!Q11+уборка2!U11+уборка2!AA11</f>
        <v>105895.09999999999</v>
      </c>
      <c r="I11" s="76">
        <v>5197.8999999999996</v>
      </c>
      <c r="J11" s="76">
        <f t="shared" si="1"/>
        <v>36.071478140180425</v>
      </c>
      <c r="K11" s="292">
        <f t="shared" si="4"/>
        <v>40.68663311176855</v>
      </c>
      <c r="L11" s="80">
        <v>39</v>
      </c>
      <c r="M11" s="78"/>
      <c r="N11" s="76">
        <f t="shared" si="2"/>
        <v>36.948717948717949</v>
      </c>
    </row>
    <row r="12" spans="1:14">
      <c r="A12" s="7">
        <v>7</v>
      </c>
      <c r="B12" s="9" t="s">
        <v>26</v>
      </c>
      <c r="C12" s="75">
        <f>уборка1!C12+уборка1!G12+уборка1!O12+уборка1!S12+уборка2!C12+уборка2!G12+уборка2!K12+уборка2!O12+уборка2!S12+уборка2!Y12</f>
        <v>608</v>
      </c>
      <c r="D12" s="75">
        <f t="shared" si="5"/>
        <v>608</v>
      </c>
      <c r="E12" s="79">
        <f>уборка1!D12+уборка1!H12+уборка1!P12+уборка1!T12+уборка2!D12+уборка2!H12+уборка2!L12+уборка2!P12+уборка2!T12+уборка2!Z12</f>
        <v>608</v>
      </c>
      <c r="F12" s="76"/>
      <c r="G12" s="76">
        <f t="shared" si="0"/>
        <v>100</v>
      </c>
      <c r="H12" s="76">
        <f>уборка1!E12+уборка1!I12+уборка1!Q12+уборка1!U12+уборка2!E12+уборка2!I12+уборка2!M12+уборка2!Q12+уборка2!U12+уборка2!AA12</f>
        <v>796.2</v>
      </c>
      <c r="I12" s="76"/>
      <c r="J12" s="76" t="e">
        <f t="shared" si="1"/>
        <v>#DIV/0!</v>
      </c>
      <c r="K12" s="292">
        <f t="shared" si="4"/>
        <v>13.095394736842106</v>
      </c>
      <c r="L12" s="80"/>
      <c r="M12" s="78"/>
      <c r="N12" s="76" t="e">
        <f t="shared" si="2"/>
        <v>#DIV/0!</v>
      </c>
    </row>
    <row r="13" spans="1:14">
      <c r="A13" s="7">
        <v>8</v>
      </c>
      <c r="B13" s="9" t="s">
        <v>166</v>
      </c>
      <c r="C13" s="75">
        <f>уборка1!C13+уборка1!G13+уборка1!O13+уборка1!S13+уборка2!C13+уборка2!G13+уборка2!K13+уборка2!O13+уборка2!S13+уборка2!Y13</f>
        <v>7720.9000000000005</v>
      </c>
      <c r="D13" s="75">
        <f t="shared" si="5"/>
        <v>7250.6</v>
      </c>
      <c r="E13" s="79">
        <f>уборка1!D13+уборка1!H13+уборка1!P13+уборка1!T13+уборка2!D13+уборка2!H13+уборка2!L13+уборка2!P13+уборка2!T13+уборка2!Z13</f>
        <v>7250.6</v>
      </c>
      <c r="F13" s="76"/>
      <c r="G13" s="76">
        <f t="shared" si="0"/>
        <v>93.908741208926415</v>
      </c>
      <c r="H13" s="76">
        <f>уборка1!E13+уборка1!I13+уборка1!Q13+уборка1!U13+уборка2!E13+уборка2!I13+уборка2!M13+уборка2!Q13+уборка2!U13+уборка2!AA13</f>
        <v>25882.7</v>
      </c>
      <c r="I13" s="76"/>
      <c r="J13" s="76" t="e">
        <f t="shared" si="1"/>
        <v>#DIV/0!</v>
      </c>
      <c r="K13" s="292">
        <f t="shared" si="4"/>
        <v>35.697321600970952</v>
      </c>
      <c r="L13" s="80"/>
      <c r="M13" s="85"/>
      <c r="N13" s="77" t="e">
        <f t="shared" si="2"/>
        <v>#DIV/0!</v>
      </c>
    </row>
    <row r="14" spans="1:14">
      <c r="A14" s="7">
        <v>9</v>
      </c>
      <c r="B14" s="9" t="s">
        <v>28</v>
      </c>
      <c r="C14" s="75">
        <f>уборка1!C14+уборка1!G14+уборка1!O14+уборка1!S14+уборка2!C14+уборка2!G14+уборка2!K14+уборка2!O14+уборка2!S14+уборка2!Y14</f>
        <v>5682.5999999999995</v>
      </c>
      <c r="D14" s="75">
        <f t="shared" si="5"/>
        <v>5682.5999999999995</v>
      </c>
      <c r="E14" s="79">
        <f>уборка1!D14+уборка1!H14+уборка1!P14+уборка1!T14+уборка2!D14+уборка2!H14+уборка2!L14+уборка2!P14+уборка2!T14+уборка2!Z14</f>
        <v>5682.5999999999995</v>
      </c>
      <c r="F14" s="76"/>
      <c r="G14" s="76">
        <f t="shared" si="0"/>
        <v>100</v>
      </c>
      <c r="H14" s="76">
        <f>уборка1!E14+уборка1!I14+уборка1!Q14+уборка1!U14+уборка2!E14+уборка2!I14+уборка2!M14+уборка2!Q14+уборка2!U14+уборка2!AA14</f>
        <v>22632.440000000002</v>
      </c>
      <c r="I14" s="76"/>
      <c r="J14" s="76" t="e">
        <f t="shared" si="1"/>
        <v>#DIV/0!</v>
      </c>
      <c r="K14" s="292">
        <f t="shared" si="4"/>
        <v>39.827614120297056</v>
      </c>
      <c r="L14" s="80"/>
      <c r="M14" s="78"/>
      <c r="N14" s="76" t="e">
        <f t="shared" si="2"/>
        <v>#DIV/0!</v>
      </c>
    </row>
    <row r="15" spans="1:14">
      <c r="A15" s="7">
        <v>10</v>
      </c>
      <c r="B15" s="9" t="s">
        <v>29</v>
      </c>
      <c r="C15" s="75">
        <f>уборка1!C15+уборка1!G15+уборка1!O15+уборка1!S15+уборка2!C15+уборка2!G15+уборка2!K15+уборка2!O15+уборка2!S15+уборка2!Y15</f>
        <v>16979</v>
      </c>
      <c r="D15" s="75">
        <f t="shared" si="5"/>
        <v>16979</v>
      </c>
      <c r="E15" s="79">
        <f>уборка1!D15+уборка1!H15+уборка1!P15+уборка1!T15+уборка2!D15+уборка2!H15+уборка2!L15+уборка2!P15+уборка2!T15+уборка2!Z15</f>
        <v>16979</v>
      </c>
      <c r="F15" s="79"/>
      <c r="G15" s="76">
        <f t="shared" si="0"/>
        <v>100</v>
      </c>
      <c r="H15" s="76">
        <f>уборка1!E15+уборка1!I15+уборка1!Q15+уборка1!U15+уборка2!E15+уборка2!I15+уборка2!M15+уборка2!Q15+уборка2!U15+уборка2!AA15</f>
        <v>72635</v>
      </c>
      <c r="I15" s="76"/>
      <c r="J15" s="76" t="e">
        <f t="shared" si="1"/>
        <v>#DIV/0!</v>
      </c>
      <c r="K15" s="292">
        <f t="shared" si="4"/>
        <v>42.779315625184047</v>
      </c>
      <c r="L15" s="80"/>
      <c r="M15" s="78"/>
      <c r="N15" s="76" t="e">
        <f t="shared" si="2"/>
        <v>#DIV/0!</v>
      </c>
    </row>
    <row r="16" spans="1:14">
      <c r="A16" s="7">
        <v>12</v>
      </c>
      <c r="B16" s="9" t="s">
        <v>31</v>
      </c>
      <c r="C16" s="75">
        <f>уборка1!C16+уборка1!G16+уборка1!O16+уборка1!S16+уборка2!C17+уборка2!G17+уборка2!K17+уборка2!O17+уборка2!S17+уборка2!Y17</f>
        <v>9036</v>
      </c>
      <c r="D16" s="75">
        <f t="shared" si="5"/>
        <v>8401</v>
      </c>
      <c r="E16" s="79">
        <f>уборка1!D16+уборка1!H16+уборка1!P16+уборка1!T16+уборка2!D17+уборка2!H17+уборка2!L17+уборка2!P17+уборка2!T17+уборка2!Z17</f>
        <v>8401</v>
      </c>
      <c r="F16" s="76">
        <v>229</v>
      </c>
      <c r="G16" s="76">
        <f t="shared" si="0"/>
        <v>92.972554227534303</v>
      </c>
      <c r="H16" s="76">
        <f>уборка1!E16+уборка1!I16+уборка1!Q16+уборка1!U16+уборка2!E17+уборка2!I17+уборка2!M17+уборка2!Q17+уборка2!U17+уборка2!AA17</f>
        <v>36282.6</v>
      </c>
      <c r="I16" s="76">
        <v>1211</v>
      </c>
      <c r="J16" s="76">
        <f t="shared" si="1"/>
        <v>52.882096069868993</v>
      </c>
      <c r="K16" s="292">
        <f t="shared" si="4"/>
        <v>43.18842994881561</v>
      </c>
      <c r="L16" s="333">
        <v>12</v>
      </c>
      <c r="M16" s="78"/>
      <c r="N16" s="76">
        <f t="shared" si="2"/>
        <v>19.083333333333332</v>
      </c>
    </row>
    <row r="17" spans="1:14" ht="30">
      <c r="A17" s="7">
        <v>13</v>
      </c>
      <c r="B17" s="350" t="s">
        <v>163</v>
      </c>
      <c r="C17" s="75">
        <f>уборка1!C17+уборка1!G17+уборка1!O17+уборка1!S17+уборка2!C18+уборка2!G18+уборка2!K18+уборка2!O18+уборка2!S18+уборка2!Y18</f>
        <v>8566</v>
      </c>
      <c r="D17" s="75">
        <f t="shared" si="5"/>
        <v>8566</v>
      </c>
      <c r="E17" s="79">
        <f>уборка1!D17+уборка1!H17+уборка1!P17+уборка1!T17+уборка2!D18+уборка2!H18+уборка2!L18+уборка2!P18+уборка2!T18+уборка2!Z18</f>
        <v>8566</v>
      </c>
      <c r="F17" s="76">
        <v>211</v>
      </c>
      <c r="G17" s="76">
        <f t="shared" si="0"/>
        <v>100</v>
      </c>
      <c r="H17" s="76">
        <f>уборка1!E17+уборка1!I17+уборка1!Q17+уборка1!U17+уборка2!E18+уборка2!I18+уборка2!M18+уборка2!Q18+уборка2!U18+уборка2!AA18</f>
        <v>31127.9</v>
      </c>
      <c r="I17" s="76">
        <v>761.5</v>
      </c>
      <c r="J17" s="76">
        <f t="shared" si="1"/>
        <v>36.090047393364927</v>
      </c>
      <c r="K17" s="292">
        <f t="shared" si="4"/>
        <v>36.338897968713518</v>
      </c>
      <c r="L17" s="333">
        <v>17</v>
      </c>
      <c r="M17" s="78"/>
      <c r="N17" s="76">
        <f t="shared" si="2"/>
        <v>12.411764705882353</v>
      </c>
    </row>
    <row r="18" spans="1:14">
      <c r="A18" s="7">
        <v>14</v>
      </c>
      <c r="B18" s="9" t="s">
        <v>33</v>
      </c>
      <c r="C18" s="75">
        <f>уборка1!C18+уборка1!G18+уборка1!O18+уборка1!S18+уборка2!C19+уборка2!G19+уборка2!K19+уборка2!O19+уборка2!S19+уборка2!Y19</f>
        <v>1840</v>
      </c>
      <c r="D18" s="75">
        <f t="shared" si="5"/>
        <v>1840</v>
      </c>
      <c r="E18" s="79">
        <f>уборка1!D18+уборка1!H18+уборка1!P18+уборка1!T18+уборка2!D19+уборка2!H19+уборка2!L19+уборка2!P19+уборка2!T19+уборка2!Z19</f>
        <v>1840</v>
      </c>
      <c r="F18" s="76">
        <v>40</v>
      </c>
      <c r="G18" s="76">
        <f t="shared" si="0"/>
        <v>100</v>
      </c>
      <c r="H18" s="76">
        <f>уборка1!E18+уборка1!I18+уборка1!Q18+уборка1!U18+уборка2!E19+уборка2!I19+уборка2!M19+уборка2!Q19+уборка2!U19+уборка2!AA19</f>
        <v>6440</v>
      </c>
      <c r="I18" s="76">
        <v>40</v>
      </c>
      <c r="J18" s="76">
        <f t="shared" si="1"/>
        <v>10</v>
      </c>
      <c r="K18" s="292">
        <f t="shared" si="4"/>
        <v>35</v>
      </c>
      <c r="L18" s="333">
        <v>8</v>
      </c>
      <c r="M18" s="78"/>
      <c r="N18" s="76">
        <f t="shared" si="2"/>
        <v>5</v>
      </c>
    </row>
    <row r="19" spans="1:14">
      <c r="A19" s="7">
        <v>15</v>
      </c>
      <c r="B19" s="9" t="s">
        <v>153</v>
      </c>
      <c r="C19" s="75">
        <f>уборка1!C19+уборка1!G19+уборка1!O19+уборка1!S19+уборка2!C20+уборка2!G20+уборка2!K20+уборка2!O20+уборка2!S20+уборка2!Y20</f>
        <v>650</v>
      </c>
      <c r="D19" s="75">
        <f t="shared" si="5"/>
        <v>650</v>
      </c>
      <c r="E19" s="79">
        <f>уборка1!D19+уборка1!H19+уборка1!P19+уборка1!T19+уборка2!D20+уборка2!H20+уборка2!L20+уборка2!P20+уборка2!T20+уборка2!Z20</f>
        <v>650</v>
      </c>
      <c r="F19" s="76"/>
      <c r="G19" s="76">
        <f t="shared" si="0"/>
        <v>100</v>
      </c>
      <c r="H19" s="76">
        <f>уборка1!E19+уборка1!I19+уборка1!Q19+уборка1!U19+уборка2!E20+уборка2!I20+уборка2!M20+уборка2!Q20+уборка2!U20+уборка2!AA20</f>
        <v>1200</v>
      </c>
      <c r="I19" s="76"/>
      <c r="J19" s="76" t="e">
        <f t="shared" si="1"/>
        <v>#DIV/0!</v>
      </c>
      <c r="K19" s="292">
        <f t="shared" si="4"/>
        <v>18.461538461538463</v>
      </c>
      <c r="L19" s="333"/>
      <c r="M19" s="78"/>
      <c r="N19" s="76" t="e">
        <f t="shared" si="2"/>
        <v>#DIV/0!</v>
      </c>
    </row>
    <row r="20" spans="1:14">
      <c r="A20" s="7">
        <v>16</v>
      </c>
      <c r="B20" s="9" t="s">
        <v>93</v>
      </c>
      <c r="C20" s="75">
        <f>уборка1!C20+уборка1!G20+уборка1!O20+уборка1!S20+уборка2!C21+уборка2!G21+уборка2!K21+уборка2!O21+уборка2!S21+уборка2!Y21</f>
        <v>1281</v>
      </c>
      <c r="D20" s="75">
        <f t="shared" si="5"/>
        <v>1096</v>
      </c>
      <c r="E20" s="79">
        <f>уборка1!D20+уборка1!H20+уборка1!P20+уборка1!T20+уборка2!D21+уборка2!H21+уборка2!L21+уборка2!P21+уборка2!T21+уборка2!Z21</f>
        <v>1096</v>
      </c>
      <c r="F20" s="76">
        <v>60</v>
      </c>
      <c r="G20" s="76">
        <f t="shared" si="0"/>
        <v>85.558157689305219</v>
      </c>
      <c r="H20" s="76">
        <f>уборка1!E20+уборка1!I20+уборка1!Q20+уборка1!U20+уборка2!E21+уборка2!I21+уборка2!M21+уборка2!Q21+уборка2!U21+уборка2!AA21</f>
        <v>5483.8</v>
      </c>
      <c r="I20" s="76">
        <v>247</v>
      </c>
      <c r="J20" s="76">
        <f t="shared" si="1"/>
        <v>41.166666666666664</v>
      </c>
      <c r="K20" s="292">
        <f t="shared" si="4"/>
        <v>50.034671532846716</v>
      </c>
      <c r="L20" s="80">
        <v>4</v>
      </c>
      <c r="M20" s="78"/>
      <c r="N20" s="76">
        <f t="shared" si="2"/>
        <v>15</v>
      </c>
    </row>
    <row r="21" spans="1:14">
      <c r="A21" s="7">
        <v>17</v>
      </c>
      <c r="B21" s="9" t="s">
        <v>103</v>
      </c>
      <c r="C21" s="75">
        <f>уборка1!C21+уборка1!G21+уборка1!O21+уборка1!S21+уборка2!C22+уборка2!G22+уборка2!K22+уборка2!O22+уборка2!S22+уборка2!Y22</f>
        <v>5059.6000000000004</v>
      </c>
      <c r="D21" s="75">
        <f t="shared" si="5"/>
        <v>5049.6000000000004</v>
      </c>
      <c r="E21" s="79">
        <f>уборка1!D21+уборка1!H21+уборка1!P21+уборка1!T21+уборка2!D22+уборка2!H22+уборка2!L22+уборка2!P22+уборка2!T22+уборка2!Z22</f>
        <v>5049.6000000000004</v>
      </c>
      <c r="F21" s="76"/>
      <c r="G21" s="76">
        <f t="shared" si="0"/>
        <v>99.802355917463842</v>
      </c>
      <c r="H21" s="76">
        <f>уборка1!E21+уборка1!I21+уборка1!Q21+уборка1!U21+уборка2!E22+уборка2!I22+уборка2!M22+уборка2!Q22+уборка2!U22+уборка2!AA22</f>
        <v>15109.800000000001</v>
      </c>
      <c r="I21" s="76"/>
      <c r="J21" s="76" t="e">
        <f t="shared" si="1"/>
        <v>#DIV/0!</v>
      </c>
      <c r="K21" s="292">
        <f t="shared" si="4"/>
        <v>29.922766159695819</v>
      </c>
      <c r="L21" s="80"/>
      <c r="M21" s="78"/>
      <c r="N21" s="76" t="e">
        <f t="shared" si="2"/>
        <v>#DIV/0!</v>
      </c>
    </row>
    <row r="22" spans="1:14">
      <c r="A22" s="7">
        <v>18</v>
      </c>
      <c r="B22" s="9" t="s">
        <v>114</v>
      </c>
      <c r="C22" s="75">
        <f>уборка1!C22+уборка1!G22+уборка1!O22+уборка1!S22+уборка2!C23+уборка2!G23+уборка2!K23+уборка2!O23+уборка2!S23+уборка2!Y23</f>
        <v>2521.6000000000004</v>
      </c>
      <c r="D22" s="75">
        <f t="shared" si="5"/>
        <v>2521.6000000000004</v>
      </c>
      <c r="E22" s="79">
        <f>уборка1!D22+уборка1!H22+уборка1!P22+уборка1!T22+уборка2!D23+уборка2!H23+уборка2!L23+уборка2!P23+уборка2!T23+уборка2!Z23</f>
        <v>2521.6000000000004</v>
      </c>
      <c r="F22" s="76"/>
      <c r="G22" s="76">
        <f t="shared" si="0"/>
        <v>100</v>
      </c>
      <c r="H22" s="76">
        <f>уборка1!E22+уборка1!I22+уборка1!Q22+уборка1!U22+уборка2!E23+уборка2!I23+уборка2!M23+уборка2!Q23+уборка2!U23+уборка2!AA23</f>
        <v>12102.199999999999</v>
      </c>
      <c r="I22" s="76"/>
      <c r="J22" s="76" t="e">
        <f t="shared" si="1"/>
        <v>#DIV/0!</v>
      </c>
      <c r="K22" s="292">
        <f t="shared" si="4"/>
        <v>47.994130710659888</v>
      </c>
      <c r="L22" s="80"/>
      <c r="M22" s="78"/>
      <c r="N22" s="76" t="e">
        <f t="shared" si="2"/>
        <v>#DIV/0!</v>
      </c>
    </row>
    <row r="23" spans="1:14">
      <c r="A23" s="7">
        <v>19</v>
      </c>
      <c r="B23" s="9" t="s">
        <v>102</v>
      </c>
      <c r="C23" s="75">
        <f>уборка1!C23+уборка1!G23+уборка1!O23+уборка1!S23+уборка2!C24+уборка2!G24+уборка2!K24+уборка2!O24+уборка2!S24+уборка2!Y24</f>
        <v>726.95</v>
      </c>
      <c r="D23" s="75">
        <f t="shared" si="5"/>
        <v>726.95</v>
      </c>
      <c r="E23" s="79">
        <f>уборка1!D23+уборка1!H23+уборка1!P23+уборка1!T23+уборка2!D24+уборка2!H24+уборка2!L24+уборка2!P24+уборка2!T24+уборка2!Z24</f>
        <v>726.95</v>
      </c>
      <c r="F23" s="81"/>
      <c r="G23" s="76">
        <f t="shared" si="0"/>
        <v>100</v>
      </c>
      <c r="H23" s="76">
        <f>уборка1!E23+уборка1!I23+уборка1!Q23+уборка1!U23+уборка2!E24+уборка2!I24+уборка2!M24+уборка2!Q24+уборка2!U24+уборка2!AA24</f>
        <v>2404</v>
      </c>
      <c r="I23" s="76"/>
      <c r="J23" s="76" t="e">
        <f t="shared" si="1"/>
        <v>#DIV/0!</v>
      </c>
      <c r="K23" s="292">
        <f t="shared" si="4"/>
        <v>33.069674668133985</v>
      </c>
      <c r="L23" s="82"/>
      <c r="M23" s="78"/>
      <c r="N23" s="76" t="e">
        <f t="shared" si="2"/>
        <v>#DIV/0!</v>
      </c>
    </row>
    <row r="24" spans="1:14">
      <c r="A24" s="7">
        <v>20</v>
      </c>
      <c r="B24" s="9" t="s">
        <v>36</v>
      </c>
      <c r="C24" s="75">
        <f>уборка1!C24+уборка1!G24+уборка1!O24+уборка1!S24+уборка2!C25+уборка2!G25+уборка2!K25+уборка2!O25+уборка2!S25+уборка2!Y25</f>
        <v>720</v>
      </c>
      <c r="D24" s="75">
        <f t="shared" si="5"/>
        <v>720</v>
      </c>
      <c r="E24" s="79">
        <f>уборка1!D24+уборка1!H24+уборка1!P24+уборка1!T24+уборка2!D25+уборка2!H25+уборка2!L25+уборка2!P25+уборка2!T25+уборка2!Z25</f>
        <v>720</v>
      </c>
      <c r="F24" s="83"/>
      <c r="G24" s="76">
        <f t="shared" si="0"/>
        <v>100</v>
      </c>
      <c r="H24" s="76">
        <f>уборка1!E24+уборка1!I24+уборка1!Q24+уборка1!U24+уборка2!E25+уборка2!I25+уборка2!M25+уборка2!Q25+уборка2!U25+уборка2!AA25</f>
        <v>2880</v>
      </c>
      <c r="I24" s="152"/>
      <c r="J24" s="76" t="e">
        <f t="shared" si="1"/>
        <v>#DIV/0!</v>
      </c>
      <c r="K24" s="292">
        <f t="shared" si="4"/>
        <v>40</v>
      </c>
      <c r="L24" s="296"/>
      <c r="M24" s="297"/>
      <c r="N24" s="76" t="e">
        <f t="shared" si="2"/>
        <v>#DIV/0!</v>
      </c>
    </row>
    <row r="25" spans="1:14">
      <c r="A25" s="7">
        <v>21</v>
      </c>
      <c r="B25" s="10" t="s">
        <v>37</v>
      </c>
      <c r="C25" s="75">
        <f>уборка1!C25+уборка1!G25+уборка1!O25+уборка1!S25+уборка2!C26+уборка2!G26+уборка2!K26+уборка2!O26+уборка2!S26+уборка2!Y26</f>
        <v>97726.650000000009</v>
      </c>
      <c r="D25" s="75">
        <f t="shared" si="5"/>
        <v>95826.35</v>
      </c>
      <c r="E25" s="79">
        <f>уборка1!D25+уборка1!H25+уборка1!P25+уборка1!T25+уборка2!D26+уборка2!H26+уборка2!L26+уборка2!P26+уборка2!T26+уборка2!Z26</f>
        <v>95826.35</v>
      </c>
      <c r="F25" s="209">
        <f>SUM(F7:F24)</f>
        <v>1981</v>
      </c>
      <c r="G25" s="76">
        <f t="shared" si="0"/>
        <v>98.055494586174802</v>
      </c>
      <c r="H25" s="324">
        <f>уборка1!E25+уборка1!I25+уборка1!Q25+уборка1!U25+уборка2!E26+уборка2!I26+уборка2!M26+уборка2!Q26+уборка2!U26+уборка2!AA26</f>
        <v>373664.83999999997</v>
      </c>
      <c r="I25" s="209">
        <f>SUM(I7:I24)</f>
        <v>7457.4</v>
      </c>
      <c r="J25" s="76">
        <f t="shared" si="1"/>
        <v>37.644623927309439</v>
      </c>
      <c r="K25" s="292">
        <f t="shared" si="4"/>
        <v>38.993955211692814</v>
      </c>
      <c r="L25" s="345">
        <f>SUM(L7:L24)</f>
        <v>80</v>
      </c>
      <c r="M25" s="85"/>
      <c r="N25" s="77">
        <f t="shared" si="2"/>
        <v>24.762499999999999</v>
      </c>
    </row>
    <row r="26" spans="1:14">
      <c r="A26" s="7">
        <v>22</v>
      </c>
      <c r="B26" s="9" t="s">
        <v>38</v>
      </c>
      <c r="C26" s="75">
        <v>26317</v>
      </c>
      <c r="D26" s="75">
        <f t="shared" si="5"/>
        <v>25349</v>
      </c>
      <c r="E26" s="79">
        <f>уборка1!D26+уборка1!H26+уборка1!P26+уборка1!T26+уборка2!D27+уборка2!H27+уборка2!L27+уборка2!P27+уборка2!T27+уборка2!Z27</f>
        <v>25349</v>
      </c>
      <c r="F26" s="209"/>
      <c r="G26" s="76">
        <f t="shared" si="0"/>
        <v>96.321769198616863</v>
      </c>
      <c r="H26" s="76">
        <f>уборка1!E26+уборка1!I26+уборка1!Q26+уборка1!U26+уборка2!E27+уборка2!I27+уборка2!M27+уборка2!Q27+уборка2!U27+уборка2!AA27</f>
        <v>90480</v>
      </c>
      <c r="I26" s="76"/>
      <c r="J26" s="76" t="e">
        <f t="shared" si="1"/>
        <v>#DIV/0!</v>
      </c>
      <c r="K26" s="292">
        <f t="shared" si="4"/>
        <v>35.693715728431101</v>
      </c>
      <c r="L26" s="345"/>
      <c r="M26" s="85">
        <v>1714</v>
      </c>
      <c r="N26" s="77" t="e">
        <f t="shared" si="2"/>
        <v>#DIV/0!</v>
      </c>
    </row>
    <row r="27" spans="1:14">
      <c r="A27" s="7">
        <v>23</v>
      </c>
      <c r="B27" s="9" t="s">
        <v>39</v>
      </c>
      <c r="C27" s="75">
        <f>уборка1!C27+уборка1!G27+уборка1!O27+уборка1!S27+уборка2!C28+уборка2!G28+уборка2!K28+уборка2!O28+уборка2!S28+уборка2!Y28</f>
        <v>181</v>
      </c>
      <c r="D27" s="75">
        <f t="shared" si="5"/>
        <v>19</v>
      </c>
      <c r="E27" s="79">
        <f>уборка1!D27+уборка1!H27+уборка1!P27+уборка1!T27+уборка2!D28+уборка2!H28+уборка2!L28+уборка2!P28+уборка2!T28+уборка2!Z28</f>
        <v>19</v>
      </c>
      <c r="F27" s="83"/>
      <c r="G27" s="76">
        <f t="shared" si="0"/>
        <v>10.497237569060774</v>
      </c>
      <c r="H27" s="76">
        <f>уборка1!E27+уборка1!I27+уборка1!Q27+уборка1!U27+уборка2!E28+уборка2!I28+уборка2!M28+уборка2!Q28+уборка2!U28+уборка2!AA28</f>
        <v>47.5</v>
      </c>
      <c r="I27" s="83"/>
      <c r="J27" s="76" t="e">
        <f t="shared" si="1"/>
        <v>#DIV/0!</v>
      </c>
      <c r="K27" s="292">
        <f t="shared" si="4"/>
        <v>25</v>
      </c>
      <c r="L27" s="296"/>
      <c r="M27" s="297"/>
      <c r="N27" s="76" t="e">
        <f t="shared" si="2"/>
        <v>#DIV/0!</v>
      </c>
    </row>
    <row r="28" spans="1:14">
      <c r="A28" s="7">
        <v>24</v>
      </c>
      <c r="B28" s="10" t="s">
        <v>40</v>
      </c>
      <c r="C28" s="75">
        <f>уборка1!C28+уборка1!G28+уборка1!O28+уборка1!S28+уборка2!C29+уборка2!G29+уборка2!K29+уборка2!O29+уборка2!S29+уборка2!Y29</f>
        <v>124224.65000000001</v>
      </c>
      <c r="D28" s="75">
        <f t="shared" si="5"/>
        <v>121194.35</v>
      </c>
      <c r="E28" s="79">
        <f>уборка1!D28+уборка1!H28+уборка1!P28+уборка1!T28+уборка2!D29+уборка2!H29+уборка2!L29+уборка2!P29+уборка2!T29+уборка2!Z29</f>
        <v>121194.35</v>
      </c>
      <c r="F28" s="76">
        <f>SUM(F25:F27)</f>
        <v>1981</v>
      </c>
      <c r="G28" s="76">
        <f t="shared" si="0"/>
        <v>97.560629069995358</v>
      </c>
      <c r="H28" s="324">
        <f>уборка1!E28+уборка1!I28+уборка1!Q28+уборка1!U28+уборка2!E29+уборка2!I29+уборка2!M29+уборка2!Q29+уборка2!U29+уборка2!AA29</f>
        <v>464192.33999999997</v>
      </c>
      <c r="I28" s="76">
        <f>SUM(I25:I27)</f>
        <v>7457.4</v>
      </c>
      <c r="J28" s="76">
        <f t="shared" si="1"/>
        <v>37.644623927309439</v>
      </c>
      <c r="K28" s="292">
        <f t="shared" si="4"/>
        <v>38.301483526253492</v>
      </c>
      <c r="L28" s="80">
        <f>SUM(L25:L27)</f>
        <v>80</v>
      </c>
      <c r="M28" s="85"/>
      <c r="N28" s="77">
        <f t="shared" si="2"/>
        <v>24.762499999999999</v>
      </c>
    </row>
    <row r="29" spans="1:14">
      <c r="A29" s="189">
        <v>25</v>
      </c>
      <c r="B29" s="10">
        <v>2022</v>
      </c>
      <c r="C29" s="75">
        <v>117651.1</v>
      </c>
      <c r="D29" s="75">
        <f t="shared" si="5"/>
        <v>109435.1</v>
      </c>
      <c r="E29" s="79">
        <f>уборка1!D29+уборка1!H29+уборка1!P29+уборка1!T29+уборка2!D30+уборка2!H30+уборка2!L30+уборка2!P30+уборка2!T30+уборка2!Z30</f>
        <v>109435.1</v>
      </c>
      <c r="F29" s="76">
        <v>130</v>
      </c>
      <c r="G29" s="76">
        <f t="shared" si="0"/>
        <v>93.016639878420179</v>
      </c>
      <c r="H29" s="324">
        <f>уборка1!E29+уборка1!I29+уборка1!Q29+уборка1!U29+уборка2!E30+уборка2!I30+уборка2!M30+уборка2!Q30+уборка2!U30+уборка2!AA30</f>
        <v>385994.30000000005</v>
      </c>
      <c r="I29" s="346">
        <v>317</v>
      </c>
      <c r="J29" s="76">
        <f t="shared" si="1"/>
        <v>24.384615384615387</v>
      </c>
      <c r="K29" s="292">
        <f t="shared" si="4"/>
        <v>35.271526228787657</v>
      </c>
      <c r="L29" s="346">
        <v>9</v>
      </c>
      <c r="M29" s="346"/>
      <c r="N29" s="76">
        <f t="shared" si="2"/>
        <v>14.444444444444445</v>
      </c>
    </row>
    <row r="30" spans="1:14">
      <c r="F30" s="354"/>
      <c r="H30" s="219"/>
    </row>
    <row r="31" spans="1:14">
      <c r="H31" s="219"/>
    </row>
  </sheetData>
  <mergeCells count="7">
    <mergeCell ref="E5:F5"/>
    <mergeCell ref="H5:I5"/>
    <mergeCell ref="A1:N1"/>
    <mergeCell ref="A2:N2"/>
    <mergeCell ref="A3:N3"/>
    <mergeCell ref="E4:F4"/>
    <mergeCell ref="H4:I4"/>
  </mergeCells>
  <pageMargins left="0.21875" right="0.19791666666666666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3"/>
  <sheetViews>
    <sheetView view="pageLayout" topLeftCell="A7" workbookViewId="0">
      <selection activeCell="F20" sqref="F20"/>
    </sheetView>
  </sheetViews>
  <sheetFormatPr defaultRowHeight="15"/>
  <cols>
    <col min="1" max="1" width="3.140625" customWidth="1"/>
    <col min="2" max="2" width="26.140625" customWidth="1"/>
    <col min="3" max="3" width="6.85546875" customWidth="1"/>
    <col min="4" max="4" width="7.85546875" customWidth="1"/>
    <col min="5" max="5" width="9.42578125" customWidth="1"/>
    <col min="6" max="6" width="4.7109375" customWidth="1"/>
    <col min="7" max="7" width="8.42578125" customWidth="1"/>
    <col min="8" max="8" width="7.140625" customWidth="1"/>
    <col min="9" max="9" width="9.42578125" customWidth="1"/>
    <col min="10" max="10" width="5.42578125" customWidth="1"/>
    <col min="11" max="11" width="0.28515625" hidden="1" customWidth="1"/>
    <col min="12" max="12" width="7.140625" hidden="1" customWidth="1"/>
    <col min="13" max="13" width="6.85546875" hidden="1" customWidth="1"/>
    <col min="14" max="14" width="6.140625" hidden="1" customWidth="1"/>
    <col min="15" max="15" width="9.140625" customWidth="1"/>
    <col min="16" max="16" width="6.85546875" customWidth="1"/>
    <col min="17" max="17" width="9.28515625" customWidth="1"/>
    <col min="18" max="18" width="5.42578125" customWidth="1"/>
    <col min="19" max="21" width="6.5703125" customWidth="1"/>
    <col min="22" max="22" width="4.7109375" customWidth="1"/>
    <col min="253" max="253" width="4" customWidth="1"/>
    <col min="254" max="254" width="25.7109375" customWidth="1"/>
    <col min="255" max="255" width="7.42578125" customWidth="1"/>
    <col min="257" max="257" width="10.5703125" customWidth="1"/>
    <col min="258" max="258" width="5.7109375" customWidth="1"/>
    <col min="259" max="259" width="6.28515625" customWidth="1"/>
    <col min="260" max="260" width="6.5703125" customWidth="1"/>
    <col min="261" max="261" width="8.42578125" customWidth="1"/>
    <col min="262" max="262" width="5.28515625" customWidth="1"/>
    <col min="263" max="263" width="6.28515625" customWidth="1"/>
    <col min="264" max="264" width="6.7109375" customWidth="1"/>
    <col min="265" max="265" width="6.5703125" customWidth="1"/>
    <col min="266" max="266" width="5.5703125" customWidth="1"/>
    <col min="267" max="267" width="7.140625" customWidth="1"/>
    <col min="268" max="268" width="7.42578125" customWidth="1"/>
    <col min="269" max="269" width="8.28515625" customWidth="1"/>
    <col min="270" max="270" width="5.85546875" customWidth="1"/>
    <col min="271" max="271" width="9.28515625" bestFit="1" customWidth="1"/>
    <col min="274" max="274" width="10.140625" bestFit="1" customWidth="1"/>
    <col min="509" max="509" width="4" customWidth="1"/>
    <col min="510" max="510" width="25.7109375" customWidth="1"/>
    <col min="511" max="511" width="7.42578125" customWidth="1"/>
    <col min="513" max="513" width="10.5703125" customWidth="1"/>
    <col min="514" max="514" width="5.7109375" customWidth="1"/>
    <col min="515" max="515" width="6.28515625" customWidth="1"/>
    <col min="516" max="516" width="6.5703125" customWidth="1"/>
    <col min="517" max="517" width="8.42578125" customWidth="1"/>
    <col min="518" max="518" width="5.28515625" customWidth="1"/>
    <col min="519" max="519" width="6.28515625" customWidth="1"/>
    <col min="520" max="520" width="6.7109375" customWidth="1"/>
    <col min="521" max="521" width="6.5703125" customWidth="1"/>
    <col min="522" max="522" width="5.5703125" customWidth="1"/>
    <col min="523" max="523" width="7.140625" customWidth="1"/>
    <col min="524" max="524" width="7.42578125" customWidth="1"/>
    <col min="525" max="525" width="8.28515625" customWidth="1"/>
    <col min="526" max="526" width="5.85546875" customWidth="1"/>
    <col min="527" max="527" width="9.28515625" bestFit="1" customWidth="1"/>
    <col min="530" max="530" width="10.140625" bestFit="1" customWidth="1"/>
    <col min="765" max="765" width="4" customWidth="1"/>
    <col min="766" max="766" width="25.7109375" customWidth="1"/>
    <col min="767" max="767" width="7.42578125" customWidth="1"/>
    <col min="769" max="769" width="10.5703125" customWidth="1"/>
    <col min="770" max="770" width="5.7109375" customWidth="1"/>
    <col min="771" max="771" width="6.28515625" customWidth="1"/>
    <col min="772" max="772" width="6.5703125" customWidth="1"/>
    <col min="773" max="773" width="8.42578125" customWidth="1"/>
    <col min="774" max="774" width="5.28515625" customWidth="1"/>
    <col min="775" max="775" width="6.28515625" customWidth="1"/>
    <col min="776" max="776" width="6.7109375" customWidth="1"/>
    <col min="777" max="777" width="6.5703125" customWidth="1"/>
    <col min="778" max="778" width="5.5703125" customWidth="1"/>
    <col min="779" max="779" width="7.140625" customWidth="1"/>
    <col min="780" max="780" width="7.42578125" customWidth="1"/>
    <col min="781" max="781" width="8.28515625" customWidth="1"/>
    <col min="782" max="782" width="5.85546875" customWidth="1"/>
    <col min="783" max="783" width="9.28515625" bestFit="1" customWidth="1"/>
    <col min="786" max="786" width="10.140625" bestFit="1" customWidth="1"/>
    <col min="1021" max="1021" width="4" customWidth="1"/>
    <col min="1022" max="1022" width="25.7109375" customWidth="1"/>
    <col min="1023" max="1023" width="7.42578125" customWidth="1"/>
    <col min="1025" max="1025" width="10.5703125" customWidth="1"/>
    <col min="1026" max="1026" width="5.7109375" customWidth="1"/>
    <col min="1027" max="1027" width="6.28515625" customWidth="1"/>
    <col min="1028" max="1028" width="6.5703125" customWidth="1"/>
    <col min="1029" max="1029" width="8.42578125" customWidth="1"/>
    <col min="1030" max="1030" width="5.28515625" customWidth="1"/>
    <col min="1031" max="1031" width="6.28515625" customWidth="1"/>
    <col min="1032" max="1032" width="6.7109375" customWidth="1"/>
    <col min="1033" max="1033" width="6.5703125" customWidth="1"/>
    <col min="1034" max="1034" width="5.5703125" customWidth="1"/>
    <col min="1035" max="1035" width="7.140625" customWidth="1"/>
    <col min="1036" max="1036" width="7.42578125" customWidth="1"/>
    <col min="1037" max="1037" width="8.28515625" customWidth="1"/>
    <col min="1038" max="1038" width="5.85546875" customWidth="1"/>
    <col min="1039" max="1039" width="9.28515625" bestFit="1" customWidth="1"/>
    <col min="1042" max="1042" width="10.140625" bestFit="1" customWidth="1"/>
    <col min="1277" max="1277" width="4" customWidth="1"/>
    <col min="1278" max="1278" width="25.7109375" customWidth="1"/>
    <col min="1279" max="1279" width="7.42578125" customWidth="1"/>
    <col min="1281" max="1281" width="10.5703125" customWidth="1"/>
    <col min="1282" max="1282" width="5.7109375" customWidth="1"/>
    <col min="1283" max="1283" width="6.28515625" customWidth="1"/>
    <col min="1284" max="1284" width="6.5703125" customWidth="1"/>
    <col min="1285" max="1285" width="8.42578125" customWidth="1"/>
    <col min="1286" max="1286" width="5.28515625" customWidth="1"/>
    <col min="1287" max="1287" width="6.28515625" customWidth="1"/>
    <col min="1288" max="1288" width="6.7109375" customWidth="1"/>
    <col min="1289" max="1289" width="6.5703125" customWidth="1"/>
    <col min="1290" max="1290" width="5.5703125" customWidth="1"/>
    <col min="1291" max="1291" width="7.140625" customWidth="1"/>
    <col min="1292" max="1292" width="7.42578125" customWidth="1"/>
    <col min="1293" max="1293" width="8.28515625" customWidth="1"/>
    <col min="1294" max="1294" width="5.85546875" customWidth="1"/>
    <col min="1295" max="1295" width="9.28515625" bestFit="1" customWidth="1"/>
    <col min="1298" max="1298" width="10.140625" bestFit="1" customWidth="1"/>
    <col min="1533" max="1533" width="4" customWidth="1"/>
    <col min="1534" max="1534" width="25.7109375" customWidth="1"/>
    <col min="1535" max="1535" width="7.42578125" customWidth="1"/>
    <col min="1537" max="1537" width="10.5703125" customWidth="1"/>
    <col min="1538" max="1538" width="5.7109375" customWidth="1"/>
    <col min="1539" max="1539" width="6.28515625" customWidth="1"/>
    <col min="1540" max="1540" width="6.5703125" customWidth="1"/>
    <col min="1541" max="1541" width="8.42578125" customWidth="1"/>
    <col min="1542" max="1542" width="5.28515625" customWidth="1"/>
    <col min="1543" max="1543" width="6.28515625" customWidth="1"/>
    <col min="1544" max="1544" width="6.7109375" customWidth="1"/>
    <col min="1545" max="1545" width="6.5703125" customWidth="1"/>
    <col min="1546" max="1546" width="5.5703125" customWidth="1"/>
    <col min="1547" max="1547" width="7.140625" customWidth="1"/>
    <col min="1548" max="1548" width="7.42578125" customWidth="1"/>
    <col min="1549" max="1549" width="8.28515625" customWidth="1"/>
    <col min="1550" max="1550" width="5.85546875" customWidth="1"/>
    <col min="1551" max="1551" width="9.28515625" bestFit="1" customWidth="1"/>
    <col min="1554" max="1554" width="10.140625" bestFit="1" customWidth="1"/>
    <col min="1789" max="1789" width="4" customWidth="1"/>
    <col min="1790" max="1790" width="25.7109375" customWidth="1"/>
    <col min="1791" max="1791" width="7.42578125" customWidth="1"/>
    <col min="1793" max="1793" width="10.5703125" customWidth="1"/>
    <col min="1794" max="1794" width="5.7109375" customWidth="1"/>
    <col min="1795" max="1795" width="6.28515625" customWidth="1"/>
    <col min="1796" max="1796" width="6.5703125" customWidth="1"/>
    <col min="1797" max="1797" width="8.42578125" customWidth="1"/>
    <col min="1798" max="1798" width="5.28515625" customWidth="1"/>
    <col min="1799" max="1799" width="6.28515625" customWidth="1"/>
    <col min="1800" max="1800" width="6.7109375" customWidth="1"/>
    <col min="1801" max="1801" width="6.5703125" customWidth="1"/>
    <col min="1802" max="1802" width="5.5703125" customWidth="1"/>
    <col min="1803" max="1803" width="7.140625" customWidth="1"/>
    <col min="1804" max="1804" width="7.42578125" customWidth="1"/>
    <col min="1805" max="1805" width="8.28515625" customWidth="1"/>
    <col min="1806" max="1806" width="5.85546875" customWidth="1"/>
    <col min="1807" max="1807" width="9.28515625" bestFit="1" customWidth="1"/>
    <col min="1810" max="1810" width="10.140625" bestFit="1" customWidth="1"/>
    <col min="2045" max="2045" width="4" customWidth="1"/>
    <col min="2046" max="2046" width="25.7109375" customWidth="1"/>
    <col min="2047" max="2047" width="7.42578125" customWidth="1"/>
    <col min="2049" max="2049" width="10.5703125" customWidth="1"/>
    <col min="2050" max="2050" width="5.7109375" customWidth="1"/>
    <col min="2051" max="2051" width="6.28515625" customWidth="1"/>
    <col min="2052" max="2052" width="6.5703125" customWidth="1"/>
    <col min="2053" max="2053" width="8.42578125" customWidth="1"/>
    <col min="2054" max="2054" width="5.28515625" customWidth="1"/>
    <col min="2055" max="2055" width="6.28515625" customWidth="1"/>
    <col min="2056" max="2056" width="6.7109375" customWidth="1"/>
    <col min="2057" max="2057" width="6.5703125" customWidth="1"/>
    <col min="2058" max="2058" width="5.5703125" customWidth="1"/>
    <col min="2059" max="2059" width="7.140625" customWidth="1"/>
    <col min="2060" max="2060" width="7.42578125" customWidth="1"/>
    <col min="2061" max="2061" width="8.28515625" customWidth="1"/>
    <col min="2062" max="2062" width="5.85546875" customWidth="1"/>
    <col min="2063" max="2063" width="9.28515625" bestFit="1" customWidth="1"/>
    <col min="2066" max="2066" width="10.140625" bestFit="1" customWidth="1"/>
    <col min="2301" max="2301" width="4" customWidth="1"/>
    <col min="2302" max="2302" width="25.7109375" customWidth="1"/>
    <col min="2303" max="2303" width="7.42578125" customWidth="1"/>
    <col min="2305" max="2305" width="10.5703125" customWidth="1"/>
    <col min="2306" max="2306" width="5.7109375" customWidth="1"/>
    <col min="2307" max="2307" width="6.28515625" customWidth="1"/>
    <col min="2308" max="2308" width="6.5703125" customWidth="1"/>
    <col min="2309" max="2309" width="8.42578125" customWidth="1"/>
    <col min="2310" max="2310" width="5.28515625" customWidth="1"/>
    <col min="2311" max="2311" width="6.28515625" customWidth="1"/>
    <col min="2312" max="2312" width="6.7109375" customWidth="1"/>
    <col min="2313" max="2313" width="6.5703125" customWidth="1"/>
    <col min="2314" max="2314" width="5.5703125" customWidth="1"/>
    <col min="2315" max="2315" width="7.140625" customWidth="1"/>
    <col min="2316" max="2316" width="7.42578125" customWidth="1"/>
    <col min="2317" max="2317" width="8.28515625" customWidth="1"/>
    <col min="2318" max="2318" width="5.85546875" customWidth="1"/>
    <col min="2319" max="2319" width="9.28515625" bestFit="1" customWidth="1"/>
    <col min="2322" max="2322" width="10.140625" bestFit="1" customWidth="1"/>
    <col min="2557" max="2557" width="4" customWidth="1"/>
    <col min="2558" max="2558" width="25.7109375" customWidth="1"/>
    <col min="2559" max="2559" width="7.42578125" customWidth="1"/>
    <col min="2561" max="2561" width="10.5703125" customWidth="1"/>
    <col min="2562" max="2562" width="5.7109375" customWidth="1"/>
    <col min="2563" max="2563" width="6.28515625" customWidth="1"/>
    <col min="2564" max="2564" width="6.5703125" customWidth="1"/>
    <col min="2565" max="2565" width="8.42578125" customWidth="1"/>
    <col min="2566" max="2566" width="5.28515625" customWidth="1"/>
    <col min="2567" max="2567" width="6.28515625" customWidth="1"/>
    <col min="2568" max="2568" width="6.7109375" customWidth="1"/>
    <col min="2569" max="2569" width="6.5703125" customWidth="1"/>
    <col min="2570" max="2570" width="5.5703125" customWidth="1"/>
    <col min="2571" max="2571" width="7.140625" customWidth="1"/>
    <col min="2572" max="2572" width="7.42578125" customWidth="1"/>
    <col min="2573" max="2573" width="8.28515625" customWidth="1"/>
    <col min="2574" max="2574" width="5.85546875" customWidth="1"/>
    <col min="2575" max="2575" width="9.28515625" bestFit="1" customWidth="1"/>
    <col min="2578" max="2578" width="10.140625" bestFit="1" customWidth="1"/>
    <col min="2813" max="2813" width="4" customWidth="1"/>
    <col min="2814" max="2814" width="25.7109375" customWidth="1"/>
    <col min="2815" max="2815" width="7.42578125" customWidth="1"/>
    <col min="2817" max="2817" width="10.5703125" customWidth="1"/>
    <col min="2818" max="2818" width="5.7109375" customWidth="1"/>
    <col min="2819" max="2819" width="6.28515625" customWidth="1"/>
    <col min="2820" max="2820" width="6.5703125" customWidth="1"/>
    <col min="2821" max="2821" width="8.42578125" customWidth="1"/>
    <col min="2822" max="2822" width="5.28515625" customWidth="1"/>
    <col min="2823" max="2823" width="6.28515625" customWidth="1"/>
    <col min="2824" max="2824" width="6.7109375" customWidth="1"/>
    <col min="2825" max="2825" width="6.5703125" customWidth="1"/>
    <col min="2826" max="2826" width="5.5703125" customWidth="1"/>
    <col min="2827" max="2827" width="7.140625" customWidth="1"/>
    <col min="2828" max="2828" width="7.42578125" customWidth="1"/>
    <col min="2829" max="2829" width="8.28515625" customWidth="1"/>
    <col min="2830" max="2830" width="5.85546875" customWidth="1"/>
    <col min="2831" max="2831" width="9.28515625" bestFit="1" customWidth="1"/>
    <col min="2834" max="2834" width="10.140625" bestFit="1" customWidth="1"/>
    <col min="3069" max="3069" width="4" customWidth="1"/>
    <col min="3070" max="3070" width="25.7109375" customWidth="1"/>
    <col min="3071" max="3071" width="7.42578125" customWidth="1"/>
    <col min="3073" max="3073" width="10.5703125" customWidth="1"/>
    <col min="3074" max="3074" width="5.7109375" customWidth="1"/>
    <col min="3075" max="3075" width="6.28515625" customWidth="1"/>
    <col min="3076" max="3076" width="6.5703125" customWidth="1"/>
    <col min="3077" max="3077" width="8.42578125" customWidth="1"/>
    <col min="3078" max="3078" width="5.28515625" customWidth="1"/>
    <col min="3079" max="3079" width="6.28515625" customWidth="1"/>
    <col min="3080" max="3080" width="6.7109375" customWidth="1"/>
    <col min="3081" max="3081" width="6.5703125" customWidth="1"/>
    <col min="3082" max="3082" width="5.5703125" customWidth="1"/>
    <col min="3083" max="3083" width="7.140625" customWidth="1"/>
    <col min="3084" max="3084" width="7.42578125" customWidth="1"/>
    <col min="3085" max="3085" width="8.28515625" customWidth="1"/>
    <col min="3086" max="3086" width="5.85546875" customWidth="1"/>
    <col min="3087" max="3087" width="9.28515625" bestFit="1" customWidth="1"/>
    <col min="3090" max="3090" width="10.140625" bestFit="1" customWidth="1"/>
    <col min="3325" max="3325" width="4" customWidth="1"/>
    <col min="3326" max="3326" width="25.7109375" customWidth="1"/>
    <col min="3327" max="3327" width="7.42578125" customWidth="1"/>
    <col min="3329" max="3329" width="10.5703125" customWidth="1"/>
    <col min="3330" max="3330" width="5.7109375" customWidth="1"/>
    <col min="3331" max="3331" width="6.28515625" customWidth="1"/>
    <col min="3332" max="3332" width="6.5703125" customWidth="1"/>
    <col min="3333" max="3333" width="8.42578125" customWidth="1"/>
    <col min="3334" max="3334" width="5.28515625" customWidth="1"/>
    <col min="3335" max="3335" width="6.28515625" customWidth="1"/>
    <col min="3336" max="3336" width="6.7109375" customWidth="1"/>
    <col min="3337" max="3337" width="6.5703125" customWidth="1"/>
    <col min="3338" max="3338" width="5.5703125" customWidth="1"/>
    <col min="3339" max="3339" width="7.140625" customWidth="1"/>
    <col min="3340" max="3340" width="7.42578125" customWidth="1"/>
    <col min="3341" max="3341" width="8.28515625" customWidth="1"/>
    <col min="3342" max="3342" width="5.85546875" customWidth="1"/>
    <col min="3343" max="3343" width="9.28515625" bestFit="1" customWidth="1"/>
    <col min="3346" max="3346" width="10.140625" bestFit="1" customWidth="1"/>
    <col min="3581" max="3581" width="4" customWidth="1"/>
    <col min="3582" max="3582" width="25.7109375" customWidth="1"/>
    <col min="3583" max="3583" width="7.42578125" customWidth="1"/>
    <col min="3585" max="3585" width="10.5703125" customWidth="1"/>
    <col min="3586" max="3586" width="5.7109375" customWidth="1"/>
    <col min="3587" max="3587" width="6.28515625" customWidth="1"/>
    <col min="3588" max="3588" width="6.5703125" customWidth="1"/>
    <col min="3589" max="3589" width="8.42578125" customWidth="1"/>
    <col min="3590" max="3590" width="5.28515625" customWidth="1"/>
    <col min="3591" max="3591" width="6.28515625" customWidth="1"/>
    <col min="3592" max="3592" width="6.7109375" customWidth="1"/>
    <col min="3593" max="3593" width="6.5703125" customWidth="1"/>
    <col min="3594" max="3594" width="5.5703125" customWidth="1"/>
    <col min="3595" max="3595" width="7.140625" customWidth="1"/>
    <col min="3596" max="3596" width="7.42578125" customWidth="1"/>
    <col min="3597" max="3597" width="8.28515625" customWidth="1"/>
    <col min="3598" max="3598" width="5.85546875" customWidth="1"/>
    <col min="3599" max="3599" width="9.28515625" bestFit="1" customWidth="1"/>
    <col min="3602" max="3602" width="10.140625" bestFit="1" customWidth="1"/>
    <col min="3837" max="3837" width="4" customWidth="1"/>
    <col min="3838" max="3838" width="25.7109375" customWidth="1"/>
    <col min="3839" max="3839" width="7.42578125" customWidth="1"/>
    <col min="3841" max="3841" width="10.5703125" customWidth="1"/>
    <col min="3842" max="3842" width="5.7109375" customWidth="1"/>
    <col min="3843" max="3843" width="6.28515625" customWidth="1"/>
    <col min="3844" max="3844" width="6.5703125" customWidth="1"/>
    <col min="3845" max="3845" width="8.42578125" customWidth="1"/>
    <col min="3846" max="3846" width="5.28515625" customWidth="1"/>
    <col min="3847" max="3847" width="6.28515625" customWidth="1"/>
    <col min="3848" max="3848" width="6.7109375" customWidth="1"/>
    <col min="3849" max="3849" width="6.5703125" customWidth="1"/>
    <col min="3850" max="3850" width="5.5703125" customWidth="1"/>
    <col min="3851" max="3851" width="7.140625" customWidth="1"/>
    <col min="3852" max="3852" width="7.42578125" customWidth="1"/>
    <col min="3853" max="3853" width="8.28515625" customWidth="1"/>
    <col min="3854" max="3854" width="5.85546875" customWidth="1"/>
    <col min="3855" max="3855" width="9.28515625" bestFit="1" customWidth="1"/>
    <col min="3858" max="3858" width="10.140625" bestFit="1" customWidth="1"/>
    <col min="4093" max="4093" width="4" customWidth="1"/>
    <col min="4094" max="4094" width="25.7109375" customWidth="1"/>
    <col min="4095" max="4095" width="7.42578125" customWidth="1"/>
    <col min="4097" max="4097" width="10.5703125" customWidth="1"/>
    <col min="4098" max="4098" width="5.7109375" customWidth="1"/>
    <col min="4099" max="4099" width="6.28515625" customWidth="1"/>
    <col min="4100" max="4100" width="6.5703125" customWidth="1"/>
    <col min="4101" max="4101" width="8.42578125" customWidth="1"/>
    <col min="4102" max="4102" width="5.28515625" customWidth="1"/>
    <col min="4103" max="4103" width="6.28515625" customWidth="1"/>
    <col min="4104" max="4104" width="6.7109375" customWidth="1"/>
    <col min="4105" max="4105" width="6.5703125" customWidth="1"/>
    <col min="4106" max="4106" width="5.5703125" customWidth="1"/>
    <col min="4107" max="4107" width="7.140625" customWidth="1"/>
    <col min="4108" max="4108" width="7.42578125" customWidth="1"/>
    <col min="4109" max="4109" width="8.28515625" customWidth="1"/>
    <col min="4110" max="4110" width="5.85546875" customWidth="1"/>
    <col min="4111" max="4111" width="9.28515625" bestFit="1" customWidth="1"/>
    <col min="4114" max="4114" width="10.140625" bestFit="1" customWidth="1"/>
    <col min="4349" max="4349" width="4" customWidth="1"/>
    <col min="4350" max="4350" width="25.7109375" customWidth="1"/>
    <col min="4351" max="4351" width="7.42578125" customWidth="1"/>
    <col min="4353" max="4353" width="10.5703125" customWidth="1"/>
    <col min="4354" max="4354" width="5.7109375" customWidth="1"/>
    <col min="4355" max="4355" width="6.28515625" customWidth="1"/>
    <col min="4356" max="4356" width="6.5703125" customWidth="1"/>
    <col min="4357" max="4357" width="8.42578125" customWidth="1"/>
    <col min="4358" max="4358" width="5.28515625" customWidth="1"/>
    <col min="4359" max="4359" width="6.28515625" customWidth="1"/>
    <col min="4360" max="4360" width="6.7109375" customWidth="1"/>
    <col min="4361" max="4361" width="6.5703125" customWidth="1"/>
    <col min="4362" max="4362" width="5.5703125" customWidth="1"/>
    <col min="4363" max="4363" width="7.140625" customWidth="1"/>
    <col min="4364" max="4364" width="7.42578125" customWidth="1"/>
    <col min="4365" max="4365" width="8.28515625" customWidth="1"/>
    <col min="4366" max="4366" width="5.85546875" customWidth="1"/>
    <col min="4367" max="4367" width="9.28515625" bestFit="1" customWidth="1"/>
    <col min="4370" max="4370" width="10.140625" bestFit="1" customWidth="1"/>
    <col min="4605" max="4605" width="4" customWidth="1"/>
    <col min="4606" max="4606" width="25.7109375" customWidth="1"/>
    <col min="4607" max="4607" width="7.42578125" customWidth="1"/>
    <col min="4609" max="4609" width="10.5703125" customWidth="1"/>
    <col min="4610" max="4610" width="5.7109375" customWidth="1"/>
    <col min="4611" max="4611" width="6.28515625" customWidth="1"/>
    <col min="4612" max="4612" width="6.5703125" customWidth="1"/>
    <col min="4613" max="4613" width="8.42578125" customWidth="1"/>
    <col min="4614" max="4614" width="5.28515625" customWidth="1"/>
    <col min="4615" max="4615" width="6.28515625" customWidth="1"/>
    <col min="4616" max="4616" width="6.7109375" customWidth="1"/>
    <col min="4617" max="4617" width="6.5703125" customWidth="1"/>
    <col min="4618" max="4618" width="5.5703125" customWidth="1"/>
    <col min="4619" max="4619" width="7.140625" customWidth="1"/>
    <col min="4620" max="4620" width="7.42578125" customWidth="1"/>
    <col min="4621" max="4621" width="8.28515625" customWidth="1"/>
    <col min="4622" max="4622" width="5.85546875" customWidth="1"/>
    <col min="4623" max="4623" width="9.28515625" bestFit="1" customWidth="1"/>
    <col min="4626" max="4626" width="10.140625" bestFit="1" customWidth="1"/>
    <col min="4861" max="4861" width="4" customWidth="1"/>
    <col min="4862" max="4862" width="25.7109375" customWidth="1"/>
    <col min="4863" max="4863" width="7.42578125" customWidth="1"/>
    <col min="4865" max="4865" width="10.5703125" customWidth="1"/>
    <col min="4866" max="4866" width="5.7109375" customWidth="1"/>
    <col min="4867" max="4867" width="6.28515625" customWidth="1"/>
    <col min="4868" max="4868" width="6.5703125" customWidth="1"/>
    <col min="4869" max="4869" width="8.42578125" customWidth="1"/>
    <col min="4870" max="4870" width="5.28515625" customWidth="1"/>
    <col min="4871" max="4871" width="6.28515625" customWidth="1"/>
    <col min="4872" max="4872" width="6.7109375" customWidth="1"/>
    <col min="4873" max="4873" width="6.5703125" customWidth="1"/>
    <col min="4874" max="4874" width="5.5703125" customWidth="1"/>
    <col min="4875" max="4875" width="7.140625" customWidth="1"/>
    <col min="4876" max="4876" width="7.42578125" customWidth="1"/>
    <col min="4877" max="4877" width="8.28515625" customWidth="1"/>
    <col min="4878" max="4878" width="5.85546875" customWidth="1"/>
    <col min="4879" max="4879" width="9.28515625" bestFit="1" customWidth="1"/>
    <col min="4882" max="4882" width="10.140625" bestFit="1" customWidth="1"/>
    <col min="5117" max="5117" width="4" customWidth="1"/>
    <col min="5118" max="5118" width="25.7109375" customWidth="1"/>
    <col min="5119" max="5119" width="7.42578125" customWidth="1"/>
    <col min="5121" max="5121" width="10.5703125" customWidth="1"/>
    <col min="5122" max="5122" width="5.7109375" customWidth="1"/>
    <col min="5123" max="5123" width="6.28515625" customWidth="1"/>
    <col min="5124" max="5124" width="6.5703125" customWidth="1"/>
    <col min="5125" max="5125" width="8.42578125" customWidth="1"/>
    <col min="5126" max="5126" width="5.28515625" customWidth="1"/>
    <col min="5127" max="5127" width="6.28515625" customWidth="1"/>
    <col min="5128" max="5128" width="6.7109375" customWidth="1"/>
    <col min="5129" max="5129" width="6.5703125" customWidth="1"/>
    <col min="5130" max="5130" width="5.5703125" customWidth="1"/>
    <col min="5131" max="5131" width="7.140625" customWidth="1"/>
    <col min="5132" max="5132" width="7.42578125" customWidth="1"/>
    <col min="5133" max="5133" width="8.28515625" customWidth="1"/>
    <col min="5134" max="5134" width="5.85546875" customWidth="1"/>
    <col min="5135" max="5135" width="9.28515625" bestFit="1" customWidth="1"/>
    <col min="5138" max="5138" width="10.140625" bestFit="1" customWidth="1"/>
    <col min="5373" max="5373" width="4" customWidth="1"/>
    <col min="5374" max="5374" width="25.7109375" customWidth="1"/>
    <col min="5375" max="5375" width="7.42578125" customWidth="1"/>
    <col min="5377" max="5377" width="10.5703125" customWidth="1"/>
    <col min="5378" max="5378" width="5.7109375" customWidth="1"/>
    <col min="5379" max="5379" width="6.28515625" customWidth="1"/>
    <col min="5380" max="5380" width="6.5703125" customWidth="1"/>
    <col min="5381" max="5381" width="8.42578125" customWidth="1"/>
    <col min="5382" max="5382" width="5.28515625" customWidth="1"/>
    <col min="5383" max="5383" width="6.28515625" customWidth="1"/>
    <col min="5384" max="5384" width="6.7109375" customWidth="1"/>
    <col min="5385" max="5385" width="6.5703125" customWidth="1"/>
    <col min="5386" max="5386" width="5.5703125" customWidth="1"/>
    <col min="5387" max="5387" width="7.140625" customWidth="1"/>
    <col min="5388" max="5388" width="7.42578125" customWidth="1"/>
    <col min="5389" max="5389" width="8.28515625" customWidth="1"/>
    <col min="5390" max="5390" width="5.85546875" customWidth="1"/>
    <col min="5391" max="5391" width="9.28515625" bestFit="1" customWidth="1"/>
    <col min="5394" max="5394" width="10.140625" bestFit="1" customWidth="1"/>
    <col min="5629" max="5629" width="4" customWidth="1"/>
    <col min="5630" max="5630" width="25.7109375" customWidth="1"/>
    <col min="5631" max="5631" width="7.42578125" customWidth="1"/>
    <col min="5633" max="5633" width="10.5703125" customWidth="1"/>
    <col min="5634" max="5634" width="5.7109375" customWidth="1"/>
    <col min="5635" max="5635" width="6.28515625" customWidth="1"/>
    <col min="5636" max="5636" width="6.5703125" customWidth="1"/>
    <col min="5637" max="5637" width="8.42578125" customWidth="1"/>
    <col min="5638" max="5638" width="5.28515625" customWidth="1"/>
    <col min="5639" max="5639" width="6.28515625" customWidth="1"/>
    <col min="5640" max="5640" width="6.7109375" customWidth="1"/>
    <col min="5641" max="5641" width="6.5703125" customWidth="1"/>
    <col min="5642" max="5642" width="5.5703125" customWidth="1"/>
    <col min="5643" max="5643" width="7.140625" customWidth="1"/>
    <col min="5644" max="5644" width="7.42578125" customWidth="1"/>
    <col min="5645" max="5645" width="8.28515625" customWidth="1"/>
    <col min="5646" max="5646" width="5.85546875" customWidth="1"/>
    <col min="5647" max="5647" width="9.28515625" bestFit="1" customWidth="1"/>
    <col min="5650" max="5650" width="10.140625" bestFit="1" customWidth="1"/>
    <col min="5885" max="5885" width="4" customWidth="1"/>
    <col min="5886" max="5886" width="25.7109375" customWidth="1"/>
    <col min="5887" max="5887" width="7.42578125" customWidth="1"/>
    <col min="5889" max="5889" width="10.5703125" customWidth="1"/>
    <col min="5890" max="5890" width="5.7109375" customWidth="1"/>
    <col min="5891" max="5891" width="6.28515625" customWidth="1"/>
    <col min="5892" max="5892" width="6.5703125" customWidth="1"/>
    <col min="5893" max="5893" width="8.42578125" customWidth="1"/>
    <col min="5894" max="5894" width="5.28515625" customWidth="1"/>
    <col min="5895" max="5895" width="6.28515625" customWidth="1"/>
    <col min="5896" max="5896" width="6.7109375" customWidth="1"/>
    <col min="5897" max="5897" width="6.5703125" customWidth="1"/>
    <col min="5898" max="5898" width="5.5703125" customWidth="1"/>
    <col min="5899" max="5899" width="7.140625" customWidth="1"/>
    <col min="5900" max="5900" width="7.42578125" customWidth="1"/>
    <col min="5901" max="5901" width="8.28515625" customWidth="1"/>
    <col min="5902" max="5902" width="5.85546875" customWidth="1"/>
    <col min="5903" max="5903" width="9.28515625" bestFit="1" customWidth="1"/>
    <col min="5906" max="5906" width="10.140625" bestFit="1" customWidth="1"/>
    <col min="6141" max="6141" width="4" customWidth="1"/>
    <col min="6142" max="6142" width="25.7109375" customWidth="1"/>
    <col min="6143" max="6143" width="7.42578125" customWidth="1"/>
    <col min="6145" max="6145" width="10.5703125" customWidth="1"/>
    <col min="6146" max="6146" width="5.7109375" customWidth="1"/>
    <col min="6147" max="6147" width="6.28515625" customWidth="1"/>
    <col min="6148" max="6148" width="6.5703125" customWidth="1"/>
    <col min="6149" max="6149" width="8.42578125" customWidth="1"/>
    <col min="6150" max="6150" width="5.28515625" customWidth="1"/>
    <col min="6151" max="6151" width="6.28515625" customWidth="1"/>
    <col min="6152" max="6152" width="6.7109375" customWidth="1"/>
    <col min="6153" max="6153" width="6.5703125" customWidth="1"/>
    <col min="6154" max="6154" width="5.5703125" customWidth="1"/>
    <col min="6155" max="6155" width="7.140625" customWidth="1"/>
    <col min="6156" max="6156" width="7.42578125" customWidth="1"/>
    <col min="6157" max="6157" width="8.28515625" customWidth="1"/>
    <col min="6158" max="6158" width="5.85546875" customWidth="1"/>
    <col min="6159" max="6159" width="9.28515625" bestFit="1" customWidth="1"/>
    <col min="6162" max="6162" width="10.140625" bestFit="1" customWidth="1"/>
    <col min="6397" max="6397" width="4" customWidth="1"/>
    <col min="6398" max="6398" width="25.7109375" customWidth="1"/>
    <col min="6399" max="6399" width="7.42578125" customWidth="1"/>
    <col min="6401" max="6401" width="10.5703125" customWidth="1"/>
    <col min="6402" max="6402" width="5.7109375" customWidth="1"/>
    <col min="6403" max="6403" width="6.28515625" customWidth="1"/>
    <col min="6404" max="6404" width="6.5703125" customWidth="1"/>
    <col min="6405" max="6405" width="8.42578125" customWidth="1"/>
    <col min="6406" max="6406" width="5.28515625" customWidth="1"/>
    <col min="6407" max="6407" width="6.28515625" customWidth="1"/>
    <col min="6408" max="6408" width="6.7109375" customWidth="1"/>
    <col min="6409" max="6409" width="6.5703125" customWidth="1"/>
    <col min="6410" max="6410" width="5.5703125" customWidth="1"/>
    <col min="6411" max="6411" width="7.140625" customWidth="1"/>
    <col min="6412" max="6412" width="7.42578125" customWidth="1"/>
    <col min="6413" max="6413" width="8.28515625" customWidth="1"/>
    <col min="6414" max="6414" width="5.85546875" customWidth="1"/>
    <col min="6415" max="6415" width="9.28515625" bestFit="1" customWidth="1"/>
    <col min="6418" max="6418" width="10.140625" bestFit="1" customWidth="1"/>
    <col min="6653" max="6653" width="4" customWidth="1"/>
    <col min="6654" max="6654" width="25.7109375" customWidth="1"/>
    <col min="6655" max="6655" width="7.42578125" customWidth="1"/>
    <col min="6657" max="6657" width="10.5703125" customWidth="1"/>
    <col min="6658" max="6658" width="5.7109375" customWidth="1"/>
    <col min="6659" max="6659" width="6.28515625" customWidth="1"/>
    <col min="6660" max="6660" width="6.5703125" customWidth="1"/>
    <col min="6661" max="6661" width="8.42578125" customWidth="1"/>
    <col min="6662" max="6662" width="5.28515625" customWidth="1"/>
    <col min="6663" max="6663" width="6.28515625" customWidth="1"/>
    <col min="6664" max="6664" width="6.7109375" customWidth="1"/>
    <col min="6665" max="6665" width="6.5703125" customWidth="1"/>
    <col min="6666" max="6666" width="5.5703125" customWidth="1"/>
    <col min="6667" max="6667" width="7.140625" customWidth="1"/>
    <col min="6668" max="6668" width="7.42578125" customWidth="1"/>
    <col min="6669" max="6669" width="8.28515625" customWidth="1"/>
    <col min="6670" max="6670" width="5.85546875" customWidth="1"/>
    <col min="6671" max="6671" width="9.28515625" bestFit="1" customWidth="1"/>
    <col min="6674" max="6674" width="10.140625" bestFit="1" customWidth="1"/>
    <col min="6909" max="6909" width="4" customWidth="1"/>
    <col min="6910" max="6910" width="25.7109375" customWidth="1"/>
    <col min="6911" max="6911" width="7.42578125" customWidth="1"/>
    <col min="6913" max="6913" width="10.5703125" customWidth="1"/>
    <col min="6914" max="6914" width="5.7109375" customWidth="1"/>
    <col min="6915" max="6915" width="6.28515625" customWidth="1"/>
    <col min="6916" max="6916" width="6.5703125" customWidth="1"/>
    <col min="6917" max="6917" width="8.42578125" customWidth="1"/>
    <col min="6918" max="6918" width="5.28515625" customWidth="1"/>
    <col min="6919" max="6919" width="6.28515625" customWidth="1"/>
    <col min="6920" max="6920" width="6.7109375" customWidth="1"/>
    <col min="6921" max="6921" width="6.5703125" customWidth="1"/>
    <col min="6922" max="6922" width="5.5703125" customWidth="1"/>
    <col min="6923" max="6923" width="7.140625" customWidth="1"/>
    <col min="6924" max="6924" width="7.42578125" customWidth="1"/>
    <col min="6925" max="6925" width="8.28515625" customWidth="1"/>
    <col min="6926" max="6926" width="5.85546875" customWidth="1"/>
    <col min="6927" max="6927" width="9.28515625" bestFit="1" customWidth="1"/>
    <col min="6930" max="6930" width="10.140625" bestFit="1" customWidth="1"/>
    <col min="7165" max="7165" width="4" customWidth="1"/>
    <col min="7166" max="7166" width="25.7109375" customWidth="1"/>
    <col min="7167" max="7167" width="7.42578125" customWidth="1"/>
    <col min="7169" max="7169" width="10.5703125" customWidth="1"/>
    <col min="7170" max="7170" width="5.7109375" customWidth="1"/>
    <col min="7171" max="7171" width="6.28515625" customWidth="1"/>
    <col min="7172" max="7172" width="6.5703125" customWidth="1"/>
    <col min="7173" max="7173" width="8.42578125" customWidth="1"/>
    <col min="7174" max="7174" width="5.28515625" customWidth="1"/>
    <col min="7175" max="7175" width="6.28515625" customWidth="1"/>
    <col min="7176" max="7176" width="6.7109375" customWidth="1"/>
    <col min="7177" max="7177" width="6.5703125" customWidth="1"/>
    <col min="7178" max="7178" width="5.5703125" customWidth="1"/>
    <col min="7179" max="7179" width="7.140625" customWidth="1"/>
    <col min="7180" max="7180" width="7.42578125" customWidth="1"/>
    <col min="7181" max="7181" width="8.28515625" customWidth="1"/>
    <col min="7182" max="7182" width="5.85546875" customWidth="1"/>
    <col min="7183" max="7183" width="9.28515625" bestFit="1" customWidth="1"/>
    <col min="7186" max="7186" width="10.140625" bestFit="1" customWidth="1"/>
    <col min="7421" max="7421" width="4" customWidth="1"/>
    <col min="7422" max="7422" width="25.7109375" customWidth="1"/>
    <col min="7423" max="7423" width="7.42578125" customWidth="1"/>
    <col min="7425" max="7425" width="10.5703125" customWidth="1"/>
    <col min="7426" max="7426" width="5.7109375" customWidth="1"/>
    <col min="7427" max="7427" width="6.28515625" customWidth="1"/>
    <col min="7428" max="7428" width="6.5703125" customWidth="1"/>
    <col min="7429" max="7429" width="8.42578125" customWidth="1"/>
    <col min="7430" max="7430" width="5.28515625" customWidth="1"/>
    <col min="7431" max="7431" width="6.28515625" customWidth="1"/>
    <col min="7432" max="7432" width="6.7109375" customWidth="1"/>
    <col min="7433" max="7433" width="6.5703125" customWidth="1"/>
    <col min="7434" max="7434" width="5.5703125" customWidth="1"/>
    <col min="7435" max="7435" width="7.140625" customWidth="1"/>
    <col min="7436" max="7436" width="7.42578125" customWidth="1"/>
    <col min="7437" max="7437" width="8.28515625" customWidth="1"/>
    <col min="7438" max="7438" width="5.85546875" customWidth="1"/>
    <col min="7439" max="7439" width="9.28515625" bestFit="1" customWidth="1"/>
    <col min="7442" max="7442" width="10.140625" bestFit="1" customWidth="1"/>
    <col min="7677" max="7677" width="4" customWidth="1"/>
    <col min="7678" max="7678" width="25.7109375" customWidth="1"/>
    <col min="7679" max="7679" width="7.42578125" customWidth="1"/>
    <col min="7681" max="7681" width="10.5703125" customWidth="1"/>
    <col min="7682" max="7682" width="5.7109375" customWidth="1"/>
    <col min="7683" max="7683" width="6.28515625" customWidth="1"/>
    <col min="7684" max="7684" width="6.5703125" customWidth="1"/>
    <col min="7685" max="7685" width="8.42578125" customWidth="1"/>
    <col min="7686" max="7686" width="5.28515625" customWidth="1"/>
    <col min="7687" max="7687" width="6.28515625" customWidth="1"/>
    <col min="7688" max="7688" width="6.7109375" customWidth="1"/>
    <col min="7689" max="7689" width="6.5703125" customWidth="1"/>
    <col min="7690" max="7690" width="5.5703125" customWidth="1"/>
    <col min="7691" max="7691" width="7.140625" customWidth="1"/>
    <col min="7692" max="7692" width="7.42578125" customWidth="1"/>
    <col min="7693" max="7693" width="8.28515625" customWidth="1"/>
    <col min="7694" max="7694" width="5.85546875" customWidth="1"/>
    <col min="7695" max="7695" width="9.28515625" bestFit="1" customWidth="1"/>
    <col min="7698" max="7698" width="10.140625" bestFit="1" customWidth="1"/>
    <col min="7933" max="7933" width="4" customWidth="1"/>
    <col min="7934" max="7934" width="25.7109375" customWidth="1"/>
    <col min="7935" max="7935" width="7.42578125" customWidth="1"/>
    <col min="7937" max="7937" width="10.5703125" customWidth="1"/>
    <col min="7938" max="7938" width="5.7109375" customWidth="1"/>
    <col min="7939" max="7939" width="6.28515625" customWidth="1"/>
    <col min="7940" max="7940" width="6.5703125" customWidth="1"/>
    <col min="7941" max="7941" width="8.42578125" customWidth="1"/>
    <col min="7942" max="7942" width="5.28515625" customWidth="1"/>
    <col min="7943" max="7943" width="6.28515625" customWidth="1"/>
    <col min="7944" max="7944" width="6.7109375" customWidth="1"/>
    <col min="7945" max="7945" width="6.5703125" customWidth="1"/>
    <col min="7946" max="7946" width="5.5703125" customWidth="1"/>
    <col min="7947" max="7947" width="7.140625" customWidth="1"/>
    <col min="7948" max="7948" width="7.42578125" customWidth="1"/>
    <col min="7949" max="7949" width="8.28515625" customWidth="1"/>
    <col min="7950" max="7950" width="5.85546875" customWidth="1"/>
    <col min="7951" max="7951" width="9.28515625" bestFit="1" customWidth="1"/>
    <col min="7954" max="7954" width="10.140625" bestFit="1" customWidth="1"/>
    <col min="8189" max="8189" width="4" customWidth="1"/>
    <col min="8190" max="8190" width="25.7109375" customWidth="1"/>
    <col min="8191" max="8191" width="7.42578125" customWidth="1"/>
    <col min="8193" max="8193" width="10.5703125" customWidth="1"/>
    <col min="8194" max="8194" width="5.7109375" customWidth="1"/>
    <col min="8195" max="8195" width="6.28515625" customWidth="1"/>
    <col min="8196" max="8196" width="6.5703125" customWidth="1"/>
    <col min="8197" max="8197" width="8.42578125" customWidth="1"/>
    <col min="8198" max="8198" width="5.28515625" customWidth="1"/>
    <col min="8199" max="8199" width="6.28515625" customWidth="1"/>
    <col min="8200" max="8200" width="6.7109375" customWidth="1"/>
    <col min="8201" max="8201" width="6.5703125" customWidth="1"/>
    <col min="8202" max="8202" width="5.5703125" customWidth="1"/>
    <col min="8203" max="8203" width="7.140625" customWidth="1"/>
    <col min="8204" max="8204" width="7.42578125" customWidth="1"/>
    <col min="8205" max="8205" width="8.28515625" customWidth="1"/>
    <col min="8206" max="8206" width="5.85546875" customWidth="1"/>
    <col min="8207" max="8207" width="9.28515625" bestFit="1" customWidth="1"/>
    <col min="8210" max="8210" width="10.140625" bestFit="1" customWidth="1"/>
    <col min="8445" max="8445" width="4" customWidth="1"/>
    <col min="8446" max="8446" width="25.7109375" customWidth="1"/>
    <col min="8447" max="8447" width="7.42578125" customWidth="1"/>
    <col min="8449" max="8449" width="10.5703125" customWidth="1"/>
    <col min="8450" max="8450" width="5.7109375" customWidth="1"/>
    <col min="8451" max="8451" width="6.28515625" customWidth="1"/>
    <col min="8452" max="8452" width="6.5703125" customWidth="1"/>
    <col min="8453" max="8453" width="8.42578125" customWidth="1"/>
    <col min="8454" max="8454" width="5.28515625" customWidth="1"/>
    <col min="8455" max="8455" width="6.28515625" customWidth="1"/>
    <col min="8456" max="8456" width="6.7109375" customWidth="1"/>
    <col min="8457" max="8457" width="6.5703125" customWidth="1"/>
    <col min="8458" max="8458" width="5.5703125" customWidth="1"/>
    <col min="8459" max="8459" width="7.140625" customWidth="1"/>
    <col min="8460" max="8460" width="7.42578125" customWidth="1"/>
    <col min="8461" max="8461" width="8.28515625" customWidth="1"/>
    <col min="8462" max="8462" width="5.85546875" customWidth="1"/>
    <col min="8463" max="8463" width="9.28515625" bestFit="1" customWidth="1"/>
    <col min="8466" max="8466" width="10.140625" bestFit="1" customWidth="1"/>
    <col min="8701" max="8701" width="4" customWidth="1"/>
    <col min="8702" max="8702" width="25.7109375" customWidth="1"/>
    <col min="8703" max="8703" width="7.42578125" customWidth="1"/>
    <col min="8705" max="8705" width="10.5703125" customWidth="1"/>
    <col min="8706" max="8706" width="5.7109375" customWidth="1"/>
    <col min="8707" max="8707" width="6.28515625" customWidth="1"/>
    <col min="8708" max="8708" width="6.5703125" customWidth="1"/>
    <col min="8709" max="8709" width="8.42578125" customWidth="1"/>
    <col min="8710" max="8710" width="5.28515625" customWidth="1"/>
    <col min="8711" max="8711" width="6.28515625" customWidth="1"/>
    <col min="8712" max="8712" width="6.7109375" customWidth="1"/>
    <col min="8713" max="8713" width="6.5703125" customWidth="1"/>
    <col min="8714" max="8714" width="5.5703125" customWidth="1"/>
    <col min="8715" max="8715" width="7.140625" customWidth="1"/>
    <col min="8716" max="8716" width="7.42578125" customWidth="1"/>
    <col min="8717" max="8717" width="8.28515625" customWidth="1"/>
    <col min="8718" max="8718" width="5.85546875" customWidth="1"/>
    <col min="8719" max="8719" width="9.28515625" bestFit="1" customWidth="1"/>
    <col min="8722" max="8722" width="10.140625" bestFit="1" customWidth="1"/>
    <col min="8957" max="8957" width="4" customWidth="1"/>
    <col min="8958" max="8958" width="25.7109375" customWidth="1"/>
    <col min="8959" max="8959" width="7.42578125" customWidth="1"/>
    <col min="8961" max="8961" width="10.5703125" customWidth="1"/>
    <col min="8962" max="8962" width="5.7109375" customWidth="1"/>
    <col min="8963" max="8963" width="6.28515625" customWidth="1"/>
    <col min="8964" max="8964" width="6.5703125" customWidth="1"/>
    <col min="8965" max="8965" width="8.42578125" customWidth="1"/>
    <col min="8966" max="8966" width="5.28515625" customWidth="1"/>
    <col min="8967" max="8967" width="6.28515625" customWidth="1"/>
    <col min="8968" max="8968" width="6.7109375" customWidth="1"/>
    <col min="8969" max="8969" width="6.5703125" customWidth="1"/>
    <col min="8970" max="8970" width="5.5703125" customWidth="1"/>
    <col min="8971" max="8971" width="7.140625" customWidth="1"/>
    <col min="8972" max="8972" width="7.42578125" customWidth="1"/>
    <col min="8973" max="8973" width="8.28515625" customWidth="1"/>
    <col min="8974" max="8974" width="5.85546875" customWidth="1"/>
    <col min="8975" max="8975" width="9.28515625" bestFit="1" customWidth="1"/>
    <col min="8978" max="8978" width="10.140625" bestFit="1" customWidth="1"/>
    <col min="9213" max="9213" width="4" customWidth="1"/>
    <col min="9214" max="9214" width="25.7109375" customWidth="1"/>
    <col min="9215" max="9215" width="7.42578125" customWidth="1"/>
    <col min="9217" max="9217" width="10.5703125" customWidth="1"/>
    <col min="9218" max="9218" width="5.7109375" customWidth="1"/>
    <col min="9219" max="9219" width="6.28515625" customWidth="1"/>
    <col min="9220" max="9220" width="6.5703125" customWidth="1"/>
    <col min="9221" max="9221" width="8.42578125" customWidth="1"/>
    <col min="9222" max="9222" width="5.28515625" customWidth="1"/>
    <col min="9223" max="9223" width="6.28515625" customWidth="1"/>
    <col min="9224" max="9224" width="6.7109375" customWidth="1"/>
    <col min="9225" max="9225" width="6.5703125" customWidth="1"/>
    <col min="9226" max="9226" width="5.5703125" customWidth="1"/>
    <col min="9227" max="9227" width="7.140625" customWidth="1"/>
    <col min="9228" max="9228" width="7.42578125" customWidth="1"/>
    <col min="9229" max="9229" width="8.28515625" customWidth="1"/>
    <col min="9230" max="9230" width="5.85546875" customWidth="1"/>
    <col min="9231" max="9231" width="9.28515625" bestFit="1" customWidth="1"/>
    <col min="9234" max="9234" width="10.140625" bestFit="1" customWidth="1"/>
    <col min="9469" max="9469" width="4" customWidth="1"/>
    <col min="9470" max="9470" width="25.7109375" customWidth="1"/>
    <col min="9471" max="9471" width="7.42578125" customWidth="1"/>
    <col min="9473" max="9473" width="10.5703125" customWidth="1"/>
    <col min="9474" max="9474" width="5.7109375" customWidth="1"/>
    <col min="9475" max="9475" width="6.28515625" customWidth="1"/>
    <col min="9476" max="9476" width="6.5703125" customWidth="1"/>
    <col min="9477" max="9477" width="8.42578125" customWidth="1"/>
    <col min="9478" max="9478" width="5.28515625" customWidth="1"/>
    <col min="9479" max="9479" width="6.28515625" customWidth="1"/>
    <col min="9480" max="9480" width="6.7109375" customWidth="1"/>
    <col min="9481" max="9481" width="6.5703125" customWidth="1"/>
    <col min="9482" max="9482" width="5.5703125" customWidth="1"/>
    <col min="9483" max="9483" width="7.140625" customWidth="1"/>
    <col min="9484" max="9484" width="7.42578125" customWidth="1"/>
    <col min="9485" max="9485" width="8.28515625" customWidth="1"/>
    <col min="9486" max="9486" width="5.85546875" customWidth="1"/>
    <col min="9487" max="9487" width="9.28515625" bestFit="1" customWidth="1"/>
    <col min="9490" max="9490" width="10.140625" bestFit="1" customWidth="1"/>
    <col min="9725" max="9725" width="4" customWidth="1"/>
    <col min="9726" max="9726" width="25.7109375" customWidth="1"/>
    <col min="9727" max="9727" width="7.42578125" customWidth="1"/>
    <col min="9729" max="9729" width="10.5703125" customWidth="1"/>
    <col min="9730" max="9730" width="5.7109375" customWidth="1"/>
    <col min="9731" max="9731" width="6.28515625" customWidth="1"/>
    <col min="9732" max="9732" width="6.5703125" customWidth="1"/>
    <col min="9733" max="9733" width="8.42578125" customWidth="1"/>
    <col min="9734" max="9734" width="5.28515625" customWidth="1"/>
    <col min="9735" max="9735" width="6.28515625" customWidth="1"/>
    <col min="9736" max="9736" width="6.7109375" customWidth="1"/>
    <col min="9737" max="9737" width="6.5703125" customWidth="1"/>
    <col min="9738" max="9738" width="5.5703125" customWidth="1"/>
    <col min="9739" max="9739" width="7.140625" customWidth="1"/>
    <col min="9740" max="9740" width="7.42578125" customWidth="1"/>
    <col min="9741" max="9741" width="8.28515625" customWidth="1"/>
    <col min="9742" max="9742" width="5.85546875" customWidth="1"/>
    <col min="9743" max="9743" width="9.28515625" bestFit="1" customWidth="1"/>
    <col min="9746" max="9746" width="10.140625" bestFit="1" customWidth="1"/>
    <col min="9981" max="9981" width="4" customWidth="1"/>
    <col min="9982" max="9982" width="25.7109375" customWidth="1"/>
    <col min="9983" max="9983" width="7.42578125" customWidth="1"/>
    <col min="9985" max="9985" width="10.5703125" customWidth="1"/>
    <col min="9986" max="9986" width="5.7109375" customWidth="1"/>
    <col min="9987" max="9987" width="6.28515625" customWidth="1"/>
    <col min="9988" max="9988" width="6.5703125" customWidth="1"/>
    <col min="9989" max="9989" width="8.42578125" customWidth="1"/>
    <col min="9990" max="9990" width="5.28515625" customWidth="1"/>
    <col min="9991" max="9991" width="6.28515625" customWidth="1"/>
    <col min="9992" max="9992" width="6.7109375" customWidth="1"/>
    <col min="9993" max="9993" width="6.5703125" customWidth="1"/>
    <col min="9994" max="9994" width="5.5703125" customWidth="1"/>
    <col min="9995" max="9995" width="7.140625" customWidth="1"/>
    <col min="9996" max="9996" width="7.42578125" customWidth="1"/>
    <col min="9997" max="9997" width="8.28515625" customWidth="1"/>
    <col min="9998" max="9998" width="5.85546875" customWidth="1"/>
    <col min="9999" max="9999" width="9.28515625" bestFit="1" customWidth="1"/>
    <col min="10002" max="10002" width="10.140625" bestFit="1" customWidth="1"/>
    <col min="10237" max="10237" width="4" customWidth="1"/>
    <col min="10238" max="10238" width="25.7109375" customWidth="1"/>
    <col min="10239" max="10239" width="7.42578125" customWidth="1"/>
    <col min="10241" max="10241" width="10.5703125" customWidth="1"/>
    <col min="10242" max="10242" width="5.7109375" customWidth="1"/>
    <col min="10243" max="10243" width="6.28515625" customWidth="1"/>
    <col min="10244" max="10244" width="6.5703125" customWidth="1"/>
    <col min="10245" max="10245" width="8.42578125" customWidth="1"/>
    <col min="10246" max="10246" width="5.28515625" customWidth="1"/>
    <col min="10247" max="10247" width="6.28515625" customWidth="1"/>
    <col min="10248" max="10248" width="6.7109375" customWidth="1"/>
    <col min="10249" max="10249" width="6.5703125" customWidth="1"/>
    <col min="10250" max="10250" width="5.5703125" customWidth="1"/>
    <col min="10251" max="10251" width="7.140625" customWidth="1"/>
    <col min="10252" max="10252" width="7.42578125" customWidth="1"/>
    <col min="10253" max="10253" width="8.28515625" customWidth="1"/>
    <col min="10254" max="10254" width="5.85546875" customWidth="1"/>
    <col min="10255" max="10255" width="9.28515625" bestFit="1" customWidth="1"/>
    <col min="10258" max="10258" width="10.140625" bestFit="1" customWidth="1"/>
    <col min="10493" max="10493" width="4" customWidth="1"/>
    <col min="10494" max="10494" width="25.7109375" customWidth="1"/>
    <col min="10495" max="10495" width="7.42578125" customWidth="1"/>
    <col min="10497" max="10497" width="10.5703125" customWidth="1"/>
    <col min="10498" max="10498" width="5.7109375" customWidth="1"/>
    <col min="10499" max="10499" width="6.28515625" customWidth="1"/>
    <col min="10500" max="10500" width="6.5703125" customWidth="1"/>
    <col min="10501" max="10501" width="8.42578125" customWidth="1"/>
    <col min="10502" max="10502" width="5.28515625" customWidth="1"/>
    <col min="10503" max="10503" width="6.28515625" customWidth="1"/>
    <col min="10504" max="10504" width="6.7109375" customWidth="1"/>
    <col min="10505" max="10505" width="6.5703125" customWidth="1"/>
    <col min="10506" max="10506" width="5.5703125" customWidth="1"/>
    <col min="10507" max="10507" width="7.140625" customWidth="1"/>
    <col min="10508" max="10508" width="7.42578125" customWidth="1"/>
    <col min="10509" max="10509" width="8.28515625" customWidth="1"/>
    <col min="10510" max="10510" width="5.85546875" customWidth="1"/>
    <col min="10511" max="10511" width="9.28515625" bestFit="1" customWidth="1"/>
    <col min="10514" max="10514" width="10.140625" bestFit="1" customWidth="1"/>
    <col min="10749" max="10749" width="4" customWidth="1"/>
    <col min="10750" max="10750" width="25.7109375" customWidth="1"/>
    <col min="10751" max="10751" width="7.42578125" customWidth="1"/>
    <col min="10753" max="10753" width="10.5703125" customWidth="1"/>
    <col min="10754" max="10754" width="5.7109375" customWidth="1"/>
    <col min="10755" max="10755" width="6.28515625" customWidth="1"/>
    <col min="10756" max="10756" width="6.5703125" customWidth="1"/>
    <col min="10757" max="10757" width="8.42578125" customWidth="1"/>
    <col min="10758" max="10758" width="5.28515625" customWidth="1"/>
    <col min="10759" max="10759" width="6.28515625" customWidth="1"/>
    <col min="10760" max="10760" width="6.7109375" customWidth="1"/>
    <col min="10761" max="10761" width="6.5703125" customWidth="1"/>
    <col min="10762" max="10762" width="5.5703125" customWidth="1"/>
    <col min="10763" max="10763" width="7.140625" customWidth="1"/>
    <col min="10764" max="10764" width="7.42578125" customWidth="1"/>
    <col min="10765" max="10765" width="8.28515625" customWidth="1"/>
    <col min="10766" max="10766" width="5.85546875" customWidth="1"/>
    <col min="10767" max="10767" width="9.28515625" bestFit="1" customWidth="1"/>
    <col min="10770" max="10770" width="10.140625" bestFit="1" customWidth="1"/>
    <col min="11005" max="11005" width="4" customWidth="1"/>
    <col min="11006" max="11006" width="25.7109375" customWidth="1"/>
    <col min="11007" max="11007" width="7.42578125" customWidth="1"/>
    <col min="11009" max="11009" width="10.5703125" customWidth="1"/>
    <col min="11010" max="11010" width="5.7109375" customWidth="1"/>
    <col min="11011" max="11011" width="6.28515625" customWidth="1"/>
    <col min="11012" max="11012" width="6.5703125" customWidth="1"/>
    <col min="11013" max="11013" width="8.42578125" customWidth="1"/>
    <col min="11014" max="11014" width="5.28515625" customWidth="1"/>
    <col min="11015" max="11015" width="6.28515625" customWidth="1"/>
    <col min="11016" max="11016" width="6.7109375" customWidth="1"/>
    <col min="11017" max="11017" width="6.5703125" customWidth="1"/>
    <col min="11018" max="11018" width="5.5703125" customWidth="1"/>
    <col min="11019" max="11019" width="7.140625" customWidth="1"/>
    <col min="11020" max="11020" width="7.42578125" customWidth="1"/>
    <col min="11021" max="11021" width="8.28515625" customWidth="1"/>
    <col min="11022" max="11022" width="5.85546875" customWidth="1"/>
    <col min="11023" max="11023" width="9.28515625" bestFit="1" customWidth="1"/>
    <col min="11026" max="11026" width="10.140625" bestFit="1" customWidth="1"/>
    <col min="11261" max="11261" width="4" customWidth="1"/>
    <col min="11262" max="11262" width="25.7109375" customWidth="1"/>
    <col min="11263" max="11263" width="7.42578125" customWidth="1"/>
    <col min="11265" max="11265" width="10.5703125" customWidth="1"/>
    <col min="11266" max="11266" width="5.7109375" customWidth="1"/>
    <col min="11267" max="11267" width="6.28515625" customWidth="1"/>
    <col min="11268" max="11268" width="6.5703125" customWidth="1"/>
    <col min="11269" max="11269" width="8.42578125" customWidth="1"/>
    <col min="11270" max="11270" width="5.28515625" customWidth="1"/>
    <col min="11271" max="11271" width="6.28515625" customWidth="1"/>
    <col min="11272" max="11272" width="6.7109375" customWidth="1"/>
    <col min="11273" max="11273" width="6.5703125" customWidth="1"/>
    <col min="11274" max="11274" width="5.5703125" customWidth="1"/>
    <col min="11275" max="11275" width="7.140625" customWidth="1"/>
    <col min="11276" max="11276" width="7.42578125" customWidth="1"/>
    <col min="11277" max="11277" width="8.28515625" customWidth="1"/>
    <col min="11278" max="11278" width="5.85546875" customWidth="1"/>
    <col min="11279" max="11279" width="9.28515625" bestFit="1" customWidth="1"/>
    <col min="11282" max="11282" width="10.140625" bestFit="1" customWidth="1"/>
    <col min="11517" max="11517" width="4" customWidth="1"/>
    <col min="11518" max="11518" width="25.7109375" customWidth="1"/>
    <col min="11519" max="11519" width="7.42578125" customWidth="1"/>
    <col min="11521" max="11521" width="10.5703125" customWidth="1"/>
    <col min="11522" max="11522" width="5.7109375" customWidth="1"/>
    <col min="11523" max="11523" width="6.28515625" customWidth="1"/>
    <col min="11524" max="11524" width="6.5703125" customWidth="1"/>
    <col min="11525" max="11525" width="8.42578125" customWidth="1"/>
    <col min="11526" max="11526" width="5.28515625" customWidth="1"/>
    <col min="11527" max="11527" width="6.28515625" customWidth="1"/>
    <col min="11528" max="11528" width="6.7109375" customWidth="1"/>
    <col min="11529" max="11529" width="6.5703125" customWidth="1"/>
    <col min="11530" max="11530" width="5.5703125" customWidth="1"/>
    <col min="11531" max="11531" width="7.140625" customWidth="1"/>
    <col min="11532" max="11532" width="7.42578125" customWidth="1"/>
    <col min="11533" max="11533" width="8.28515625" customWidth="1"/>
    <col min="11534" max="11534" width="5.85546875" customWidth="1"/>
    <col min="11535" max="11535" width="9.28515625" bestFit="1" customWidth="1"/>
    <col min="11538" max="11538" width="10.140625" bestFit="1" customWidth="1"/>
    <col min="11773" max="11773" width="4" customWidth="1"/>
    <col min="11774" max="11774" width="25.7109375" customWidth="1"/>
    <col min="11775" max="11775" width="7.42578125" customWidth="1"/>
    <col min="11777" max="11777" width="10.5703125" customWidth="1"/>
    <col min="11778" max="11778" width="5.7109375" customWidth="1"/>
    <col min="11779" max="11779" width="6.28515625" customWidth="1"/>
    <col min="11780" max="11780" width="6.5703125" customWidth="1"/>
    <col min="11781" max="11781" width="8.42578125" customWidth="1"/>
    <col min="11782" max="11782" width="5.28515625" customWidth="1"/>
    <col min="11783" max="11783" width="6.28515625" customWidth="1"/>
    <col min="11784" max="11784" width="6.7109375" customWidth="1"/>
    <col min="11785" max="11785" width="6.5703125" customWidth="1"/>
    <col min="11786" max="11786" width="5.5703125" customWidth="1"/>
    <col min="11787" max="11787" width="7.140625" customWidth="1"/>
    <col min="11788" max="11788" width="7.42578125" customWidth="1"/>
    <col min="11789" max="11789" width="8.28515625" customWidth="1"/>
    <col min="11790" max="11790" width="5.85546875" customWidth="1"/>
    <col min="11791" max="11791" width="9.28515625" bestFit="1" customWidth="1"/>
    <col min="11794" max="11794" width="10.140625" bestFit="1" customWidth="1"/>
    <col min="12029" max="12029" width="4" customWidth="1"/>
    <col min="12030" max="12030" width="25.7109375" customWidth="1"/>
    <col min="12031" max="12031" width="7.42578125" customWidth="1"/>
    <col min="12033" max="12033" width="10.5703125" customWidth="1"/>
    <col min="12034" max="12034" width="5.7109375" customWidth="1"/>
    <col min="12035" max="12035" width="6.28515625" customWidth="1"/>
    <col min="12036" max="12036" width="6.5703125" customWidth="1"/>
    <col min="12037" max="12037" width="8.42578125" customWidth="1"/>
    <col min="12038" max="12038" width="5.28515625" customWidth="1"/>
    <col min="12039" max="12039" width="6.28515625" customWidth="1"/>
    <col min="12040" max="12040" width="6.7109375" customWidth="1"/>
    <col min="12041" max="12041" width="6.5703125" customWidth="1"/>
    <col min="12042" max="12042" width="5.5703125" customWidth="1"/>
    <col min="12043" max="12043" width="7.140625" customWidth="1"/>
    <col min="12044" max="12044" width="7.42578125" customWidth="1"/>
    <col min="12045" max="12045" width="8.28515625" customWidth="1"/>
    <col min="12046" max="12046" width="5.85546875" customWidth="1"/>
    <col min="12047" max="12047" width="9.28515625" bestFit="1" customWidth="1"/>
    <col min="12050" max="12050" width="10.140625" bestFit="1" customWidth="1"/>
    <col min="12285" max="12285" width="4" customWidth="1"/>
    <col min="12286" max="12286" width="25.7109375" customWidth="1"/>
    <col min="12287" max="12287" width="7.42578125" customWidth="1"/>
    <col min="12289" max="12289" width="10.5703125" customWidth="1"/>
    <col min="12290" max="12290" width="5.7109375" customWidth="1"/>
    <col min="12291" max="12291" width="6.28515625" customWidth="1"/>
    <col min="12292" max="12292" width="6.5703125" customWidth="1"/>
    <col min="12293" max="12293" width="8.42578125" customWidth="1"/>
    <col min="12294" max="12294" width="5.28515625" customWidth="1"/>
    <col min="12295" max="12295" width="6.28515625" customWidth="1"/>
    <col min="12296" max="12296" width="6.7109375" customWidth="1"/>
    <col min="12297" max="12297" width="6.5703125" customWidth="1"/>
    <col min="12298" max="12298" width="5.5703125" customWidth="1"/>
    <col min="12299" max="12299" width="7.140625" customWidth="1"/>
    <col min="12300" max="12300" width="7.42578125" customWidth="1"/>
    <col min="12301" max="12301" width="8.28515625" customWidth="1"/>
    <col min="12302" max="12302" width="5.85546875" customWidth="1"/>
    <col min="12303" max="12303" width="9.28515625" bestFit="1" customWidth="1"/>
    <col min="12306" max="12306" width="10.140625" bestFit="1" customWidth="1"/>
    <col min="12541" max="12541" width="4" customWidth="1"/>
    <col min="12542" max="12542" width="25.7109375" customWidth="1"/>
    <col min="12543" max="12543" width="7.42578125" customWidth="1"/>
    <col min="12545" max="12545" width="10.5703125" customWidth="1"/>
    <col min="12546" max="12546" width="5.7109375" customWidth="1"/>
    <col min="12547" max="12547" width="6.28515625" customWidth="1"/>
    <col min="12548" max="12548" width="6.5703125" customWidth="1"/>
    <col min="12549" max="12549" width="8.42578125" customWidth="1"/>
    <col min="12550" max="12550" width="5.28515625" customWidth="1"/>
    <col min="12551" max="12551" width="6.28515625" customWidth="1"/>
    <col min="12552" max="12552" width="6.7109375" customWidth="1"/>
    <col min="12553" max="12553" width="6.5703125" customWidth="1"/>
    <col min="12554" max="12554" width="5.5703125" customWidth="1"/>
    <col min="12555" max="12555" width="7.140625" customWidth="1"/>
    <col min="12556" max="12556" width="7.42578125" customWidth="1"/>
    <col min="12557" max="12557" width="8.28515625" customWidth="1"/>
    <col min="12558" max="12558" width="5.85546875" customWidth="1"/>
    <col min="12559" max="12559" width="9.28515625" bestFit="1" customWidth="1"/>
    <col min="12562" max="12562" width="10.140625" bestFit="1" customWidth="1"/>
    <col min="12797" max="12797" width="4" customWidth="1"/>
    <col min="12798" max="12798" width="25.7109375" customWidth="1"/>
    <col min="12799" max="12799" width="7.42578125" customWidth="1"/>
    <col min="12801" max="12801" width="10.5703125" customWidth="1"/>
    <col min="12802" max="12802" width="5.7109375" customWidth="1"/>
    <col min="12803" max="12803" width="6.28515625" customWidth="1"/>
    <col min="12804" max="12804" width="6.5703125" customWidth="1"/>
    <col min="12805" max="12805" width="8.42578125" customWidth="1"/>
    <col min="12806" max="12806" width="5.28515625" customWidth="1"/>
    <col min="12807" max="12807" width="6.28515625" customWidth="1"/>
    <col min="12808" max="12808" width="6.7109375" customWidth="1"/>
    <col min="12809" max="12809" width="6.5703125" customWidth="1"/>
    <col min="12810" max="12810" width="5.5703125" customWidth="1"/>
    <col min="12811" max="12811" width="7.140625" customWidth="1"/>
    <col min="12812" max="12812" width="7.42578125" customWidth="1"/>
    <col min="12813" max="12813" width="8.28515625" customWidth="1"/>
    <col min="12814" max="12814" width="5.85546875" customWidth="1"/>
    <col min="12815" max="12815" width="9.28515625" bestFit="1" customWidth="1"/>
    <col min="12818" max="12818" width="10.140625" bestFit="1" customWidth="1"/>
    <col min="13053" max="13053" width="4" customWidth="1"/>
    <col min="13054" max="13054" width="25.7109375" customWidth="1"/>
    <col min="13055" max="13055" width="7.42578125" customWidth="1"/>
    <col min="13057" max="13057" width="10.5703125" customWidth="1"/>
    <col min="13058" max="13058" width="5.7109375" customWidth="1"/>
    <col min="13059" max="13059" width="6.28515625" customWidth="1"/>
    <col min="13060" max="13060" width="6.5703125" customWidth="1"/>
    <col min="13061" max="13061" width="8.42578125" customWidth="1"/>
    <col min="13062" max="13062" width="5.28515625" customWidth="1"/>
    <col min="13063" max="13063" width="6.28515625" customWidth="1"/>
    <col min="13064" max="13064" width="6.7109375" customWidth="1"/>
    <col min="13065" max="13065" width="6.5703125" customWidth="1"/>
    <col min="13066" max="13066" width="5.5703125" customWidth="1"/>
    <col min="13067" max="13067" width="7.140625" customWidth="1"/>
    <col min="13068" max="13068" width="7.42578125" customWidth="1"/>
    <col min="13069" max="13069" width="8.28515625" customWidth="1"/>
    <col min="13070" max="13070" width="5.85546875" customWidth="1"/>
    <col min="13071" max="13071" width="9.28515625" bestFit="1" customWidth="1"/>
    <col min="13074" max="13074" width="10.140625" bestFit="1" customWidth="1"/>
    <col min="13309" max="13309" width="4" customWidth="1"/>
    <col min="13310" max="13310" width="25.7109375" customWidth="1"/>
    <col min="13311" max="13311" width="7.42578125" customWidth="1"/>
    <col min="13313" max="13313" width="10.5703125" customWidth="1"/>
    <col min="13314" max="13314" width="5.7109375" customWidth="1"/>
    <col min="13315" max="13315" width="6.28515625" customWidth="1"/>
    <col min="13316" max="13316" width="6.5703125" customWidth="1"/>
    <col min="13317" max="13317" width="8.42578125" customWidth="1"/>
    <col min="13318" max="13318" width="5.28515625" customWidth="1"/>
    <col min="13319" max="13319" width="6.28515625" customWidth="1"/>
    <col min="13320" max="13320" width="6.7109375" customWidth="1"/>
    <col min="13321" max="13321" width="6.5703125" customWidth="1"/>
    <col min="13322" max="13322" width="5.5703125" customWidth="1"/>
    <col min="13323" max="13323" width="7.140625" customWidth="1"/>
    <col min="13324" max="13324" width="7.42578125" customWidth="1"/>
    <col min="13325" max="13325" width="8.28515625" customWidth="1"/>
    <col min="13326" max="13326" width="5.85546875" customWidth="1"/>
    <col min="13327" max="13327" width="9.28515625" bestFit="1" customWidth="1"/>
    <col min="13330" max="13330" width="10.140625" bestFit="1" customWidth="1"/>
    <col min="13565" max="13565" width="4" customWidth="1"/>
    <col min="13566" max="13566" width="25.7109375" customWidth="1"/>
    <col min="13567" max="13567" width="7.42578125" customWidth="1"/>
    <col min="13569" max="13569" width="10.5703125" customWidth="1"/>
    <col min="13570" max="13570" width="5.7109375" customWidth="1"/>
    <col min="13571" max="13571" width="6.28515625" customWidth="1"/>
    <col min="13572" max="13572" width="6.5703125" customWidth="1"/>
    <col min="13573" max="13573" width="8.42578125" customWidth="1"/>
    <col min="13574" max="13574" width="5.28515625" customWidth="1"/>
    <col min="13575" max="13575" width="6.28515625" customWidth="1"/>
    <col min="13576" max="13576" width="6.7109375" customWidth="1"/>
    <col min="13577" max="13577" width="6.5703125" customWidth="1"/>
    <col min="13578" max="13578" width="5.5703125" customWidth="1"/>
    <col min="13579" max="13579" width="7.140625" customWidth="1"/>
    <col min="13580" max="13580" width="7.42578125" customWidth="1"/>
    <col min="13581" max="13581" width="8.28515625" customWidth="1"/>
    <col min="13582" max="13582" width="5.85546875" customWidth="1"/>
    <col min="13583" max="13583" width="9.28515625" bestFit="1" customWidth="1"/>
    <col min="13586" max="13586" width="10.140625" bestFit="1" customWidth="1"/>
    <col min="13821" max="13821" width="4" customWidth="1"/>
    <col min="13822" max="13822" width="25.7109375" customWidth="1"/>
    <col min="13823" max="13823" width="7.42578125" customWidth="1"/>
    <col min="13825" max="13825" width="10.5703125" customWidth="1"/>
    <col min="13826" max="13826" width="5.7109375" customWidth="1"/>
    <col min="13827" max="13827" width="6.28515625" customWidth="1"/>
    <col min="13828" max="13828" width="6.5703125" customWidth="1"/>
    <col min="13829" max="13829" width="8.42578125" customWidth="1"/>
    <col min="13830" max="13830" width="5.28515625" customWidth="1"/>
    <col min="13831" max="13831" width="6.28515625" customWidth="1"/>
    <col min="13832" max="13832" width="6.7109375" customWidth="1"/>
    <col min="13833" max="13833" width="6.5703125" customWidth="1"/>
    <col min="13834" max="13834" width="5.5703125" customWidth="1"/>
    <col min="13835" max="13835" width="7.140625" customWidth="1"/>
    <col min="13836" max="13836" width="7.42578125" customWidth="1"/>
    <col min="13837" max="13837" width="8.28515625" customWidth="1"/>
    <col min="13838" max="13838" width="5.85546875" customWidth="1"/>
    <col min="13839" max="13839" width="9.28515625" bestFit="1" customWidth="1"/>
    <col min="13842" max="13842" width="10.140625" bestFit="1" customWidth="1"/>
    <col min="14077" max="14077" width="4" customWidth="1"/>
    <col min="14078" max="14078" width="25.7109375" customWidth="1"/>
    <col min="14079" max="14079" width="7.42578125" customWidth="1"/>
    <col min="14081" max="14081" width="10.5703125" customWidth="1"/>
    <col min="14082" max="14082" width="5.7109375" customWidth="1"/>
    <col min="14083" max="14083" width="6.28515625" customWidth="1"/>
    <col min="14084" max="14084" width="6.5703125" customWidth="1"/>
    <col min="14085" max="14085" width="8.42578125" customWidth="1"/>
    <col min="14086" max="14086" width="5.28515625" customWidth="1"/>
    <col min="14087" max="14087" width="6.28515625" customWidth="1"/>
    <col min="14088" max="14088" width="6.7109375" customWidth="1"/>
    <col min="14089" max="14089" width="6.5703125" customWidth="1"/>
    <col min="14090" max="14090" width="5.5703125" customWidth="1"/>
    <col min="14091" max="14091" width="7.140625" customWidth="1"/>
    <col min="14092" max="14092" width="7.42578125" customWidth="1"/>
    <col min="14093" max="14093" width="8.28515625" customWidth="1"/>
    <col min="14094" max="14094" width="5.85546875" customWidth="1"/>
    <col min="14095" max="14095" width="9.28515625" bestFit="1" customWidth="1"/>
    <col min="14098" max="14098" width="10.140625" bestFit="1" customWidth="1"/>
    <col min="14333" max="14333" width="4" customWidth="1"/>
    <col min="14334" max="14334" width="25.7109375" customWidth="1"/>
    <col min="14335" max="14335" width="7.42578125" customWidth="1"/>
    <col min="14337" max="14337" width="10.5703125" customWidth="1"/>
    <col min="14338" max="14338" width="5.7109375" customWidth="1"/>
    <col min="14339" max="14339" width="6.28515625" customWidth="1"/>
    <col min="14340" max="14340" width="6.5703125" customWidth="1"/>
    <col min="14341" max="14341" width="8.42578125" customWidth="1"/>
    <col min="14342" max="14342" width="5.28515625" customWidth="1"/>
    <col min="14343" max="14343" width="6.28515625" customWidth="1"/>
    <col min="14344" max="14344" width="6.7109375" customWidth="1"/>
    <col min="14345" max="14345" width="6.5703125" customWidth="1"/>
    <col min="14346" max="14346" width="5.5703125" customWidth="1"/>
    <col min="14347" max="14347" width="7.140625" customWidth="1"/>
    <col min="14348" max="14348" width="7.42578125" customWidth="1"/>
    <col min="14349" max="14349" width="8.28515625" customWidth="1"/>
    <col min="14350" max="14350" width="5.85546875" customWidth="1"/>
    <col min="14351" max="14351" width="9.28515625" bestFit="1" customWidth="1"/>
    <col min="14354" max="14354" width="10.140625" bestFit="1" customWidth="1"/>
    <col min="14589" max="14589" width="4" customWidth="1"/>
    <col min="14590" max="14590" width="25.7109375" customWidth="1"/>
    <col min="14591" max="14591" width="7.42578125" customWidth="1"/>
    <col min="14593" max="14593" width="10.5703125" customWidth="1"/>
    <col min="14594" max="14594" width="5.7109375" customWidth="1"/>
    <col min="14595" max="14595" width="6.28515625" customWidth="1"/>
    <col min="14596" max="14596" width="6.5703125" customWidth="1"/>
    <col min="14597" max="14597" width="8.42578125" customWidth="1"/>
    <col min="14598" max="14598" width="5.28515625" customWidth="1"/>
    <col min="14599" max="14599" width="6.28515625" customWidth="1"/>
    <col min="14600" max="14600" width="6.7109375" customWidth="1"/>
    <col min="14601" max="14601" width="6.5703125" customWidth="1"/>
    <col min="14602" max="14602" width="5.5703125" customWidth="1"/>
    <col min="14603" max="14603" width="7.140625" customWidth="1"/>
    <col min="14604" max="14604" width="7.42578125" customWidth="1"/>
    <col min="14605" max="14605" width="8.28515625" customWidth="1"/>
    <col min="14606" max="14606" width="5.85546875" customWidth="1"/>
    <col min="14607" max="14607" width="9.28515625" bestFit="1" customWidth="1"/>
    <col min="14610" max="14610" width="10.140625" bestFit="1" customWidth="1"/>
    <col min="14845" max="14845" width="4" customWidth="1"/>
    <col min="14846" max="14846" width="25.7109375" customWidth="1"/>
    <col min="14847" max="14847" width="7.42578125" customWidth="1"/>
    <col min="14849" max="14849" width="10.5703125" customWidth="1"/>
    <col min="14850" max="14850" width="5.7109375" customWidth="1"/>
    <col min="14851" max="14851" width="6.28515625" customWidth="1"/>
    <col min="14852" max="14852" width="6.5703125" customWidth="1"/>
    <col min="14853" max="14853" width="8.42578125" customWidth="1"/>
    <col min="14854" max="14854" width="5.28515625" customWidth="1"/>
    <col min="14855" max="14855" width="6.28515625" customWidth="1"/>
    <col min="14856" max="14856" width="6.7109375" customWidth="1"/>
    <col min="14857" max="14857" width="6.5703125" customWidth="1"/>
    <col min="14858" max="14858" width="5.5703125" customWidth="1"/>
    <col min="14859" max="14859" width="7.140625" customWidth="1"/>
    <col min="14860" max="14860" width="7.42578125" customWidth="1"/>
    <col min="14861" max="14861" width="8.28515625" customWidth="1"/>
    <col min="14862" max="14862" width="5.85546875" customWidth="1"/>
    <col min="14863" max="14863" width="9.28515625" bestFit="1" customWidth="1"/>
    <col min="14866" max="14866" width="10.140625" bestFit="1" customWidth="1"/>
    <col min="15101" max="15101" width="4" customWidth="1"/>
    <col min="15102" max="15102" width="25.7109375" customWidth="1"/>
    <col min="15103" max="15103" width="7.42578125" customWidth="1"/>
    <col min="15105" max="15105" width="10.5703125" customWidth="1"/>
    <col min="15106" max="15106" width="5.7109375" customWidth="1"/>
    <col min="15107" max="15107" width="6.28515625" customWidth="1"/>
    <col min="15108" max="15108" width="6.5703125" customWidth="1"/>
    <col min="15109" max="15109" width="8.42578125" customWidth="1"/>
    <col min="15110" max="15110" width="5.28515625" customWidth="1"/>
    <col min="15111" max="15111" width="6.28515625" customWidth="1"/>
    <col min="15112" max="15112" width="6.7109375" customWidth="1"/>
    <col min="15113" max="15113" width="6.5703125" customWidth="1"/>
    <col min="15114" max="15114" width="5.5703125" customWidth="1"/>
    <col min="15115" max="15115" width="7.140625" customWidth="1"/>
    <col min="15116" max="15116" width="7.42578125" customWidth="1"/>
    <col min="15117" max="15117" width="8.28515625" customWidth="1"/>
    <col min="15118" max="15118" width="5.85546875" customWidth="1"/>
    <col min="15119" max="15119" width="9.28515625" bestFit="1" customWidth="1"/>
    <col min="15122" max="15122" width="10.140625" bestFit="1" customWidth="1"/>
    <col min="15357" max="15357" width="4" customWidth="1"/>
    <col min="15358" max="15358" width="25.7109375" customWidth="1"/>
    <col min="15359" max="15359" width="7.42578125" customWidth="1"/>
    <col min="15361" max="15361" width="10.5703125" customWidth="1"/>
    <col min="15362" max="15362" width="5.7109375" customWidth="1"/>
    <col min="15363" max="15363" width="6.28515625" customWidth="1"/>
    <col min="15364" max="15364" width="6.5703125" customWidth="1"/>
    <col min="15365" max="15365" width="8.42578125" customWidth="1"/>
    <col min="15366" max="15366" width="5.28515625" customWidth="1"/>
    <col min="15367" max="15367" width="6.28515625" customWidth="1"/>
    <col min="15368" max="15368" width="6.7109375" customWidth="1"/>
    <col min="15369" max="15369" width="6.5703125" customWidth="1"/>
    <col min="15370" max="15370" width="5.5703125" customWidth="1"/>
    <col min="15371" max="15371" width="7.140625" customWidth="1"/>
    <col min="15372" max="15372" width="7.42578125" customWidth="1"/>
    <col min="15373" max="15373" width="8.28515625" customWidth="1"/>
    <col min="15374" max="15374" width="5.85546875" customWidth="1"/>
    <col min="15375" max="15375" width="9.28515625" bestFit="1" customWidth="1"/>
    <col min="15378" max="15378" width="10.140625" bestFit="1" customWidth="1"/>
    <col min="15613" max="15613" width="4" customWidth="1"/>
    <col min="15614" max="15614" width="25.7109375" customWidth="1"/>
    <col min="15615" max="15615" width="7.42578125" customWidth="1"/>
    <col min="15617" max="15617" width="10.5703125" customWidth="1"/>
    <col min="15618" max="15618" width="5.7109375" customWidth="1"/>
    <col min="15619" max="15619" width="6.28515625" customWidth="1"/>
    <col min="15620" max="15620" width="6.5703125" customWidth="1"/>
    <col min="15621" max="15621" width="8.42578125" customWidth="1"/>
    <col min="15622" max="15622" width="5.28515625" customWidth="1"/>
    <col min="15623" max="15623" width="6.28515625" customWidth="1"/>
    <col min="15624" max="15624" width="6.7109375" customWidth="1"/>
    <col min="15625" max="15625" width="6.5703125" customWidth="1"/>
    <col min="15626" max="15626" width="5.5703125" customWidth="1"/>
    <col min="15627" max="15627" width="7.140625" customWidth="1"/>
    <col min="15628" max="15628" width="7.42578125" customWidth="1"/>
    <col min="15629" max="15629" width="8.28515625" customWidth="1"/>
    <col min="15630" max="15630" width="5.85546875" customWidth="1"/>
    <col min="15631" max="15631" width="9.28515625" bestFit="1" customWidth="1"/>
    <col min="15634" max="15634" width="10.140625" bestFit="1" customWidth="1"/>
    <col min="15869" max="15869" width="4" customWidth="1"/>
    <col min="15870" max="15870" width="25.7109375" customWidth="1"/>
    <col min="15871" max="15871" width="7.42578125" customWidth="1"/>
    <col min="15873" max="15873" width="10.5703125" customWidth="1"/>
    <col min="15874" max="15874" width="5.7109375" customWidth="1"/>
    <col min="15875" max="15875" width="6.28515625" customWidth="1"/>
    <col min="15876" max="15876" width="6.5703125" customWidth="1"/>
    <col min="15877" max="15877" width="8.42578125" customWidth="1"/>
    <col min="15878" max="15878" width="5.28515625" customWidth="1"/>
    <col min="15879" max="15879" width="6.28515625" customWidth="1"/>
    <col min="15880" max="15880" width="6.7109375" customWidth="1"/>
    <col min="15881" max="15881" width="6.5703125" customWidth="1"/>
    <col min="15882" max="15882" width="5.5703125" customWidth="1"/>
    <col min="15883" max="15883" width="7.140625" customWidth="1"/>
    <col min="15884" max="15884" width="7.42578125" customWidth="1"/>
    <col min="15885" max="15885" width="8.28515625" customWidth="1"/>
    <col min="15886" max="15886" width="5.85546875" customWidth="1"/>
    <col min="15887" max="15887" width="9.28515625" bestFit="1" customWidth="1"/>
    <col min="15890" max="15890" width="10.140625" bestFit="1" customWidth="1"/>
    <col min="16125" max="16125" width="4" customWidth="1"/>
    <col min="16126" max="16126" width="25.7109375" customWidth="1"/>
    <col min="16127" max="16127" width="7.42578125" customWidth="1"/>
    <col min="16129" max="16129" width="10.5703125" customWidth="1"/>
    <col min="16130" max="16130" width="5.7109375" customWidth="1"/>
    <col min="16131" max="16131" width="6.28515625" customWidth="1"/>
    <col min="16132" max="16132" width="6.5703125" customWidth="1"/>
    <col min="16133" max="16133" width="8.42578125" customWidth="1"/>
    <col min="16134" max="16134" width="5.28515625" customWidth="1"/>
    <col min="16135" max="16135" width="6.28515625" customWidth="1"/>
    <col min="16136" max="16136" width="6.7109375" customWidth="1"/>
    <col min="16137" max="16137" width="6.5703125" customWidth="1"/>
    <col min="16138" max="16138" width="5.5703125" customWidth="1"/>
    <col min="16139" max="16139" width="7.140625" customWidth="1"/>
    <col min="16140" max="16140" width="7.42578125" customWidth="1"/>
    <col min="16141" max="16141" width="8.28515625" customWidth="1"/>
    <col min="16142" max="16142" width="5.85546875" customWidth="1"/>
    <col min="16143" max="16143" width="9.28515625" bestFit="1" customWidth="1"/>
    <col min="16146" max="16146" width="10.140625" bestFit="1" customWidth="1"/>
  </cols>
  <sheetData>
    <row r="1" spans="1:22" ht="15" customHeight="1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22" ht="15.75" customHeight="1">
      <c r="A2" s="367" t="s">
        <v>110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</row>
    <row r="3" spans="1:22" ht="14.25" customHeight="1">
      <c r="A3" s="381" t="s">
        <v>174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</row>
    <row r="4" spans="1:22">
      <c r="A4" s="2"/>
      <c r="B4" s="12"/>
      <c r="C4" s="93" t="s">
        <v>41</v>
      </c>
      <c r="D4" s="369" t="s">
        <v>42</v>
      </c>
      <c r="E4" s="370"/>
      <c r="F4" s="371"/>
      <c r="G4" s="87" t="s">
        <v>41</v>
      </c>
      <c r="H4" s="372" t="s">
        <v>94</v>
      </c>
      <c r="I4" s="373"/>
      <c r="J4" s="374"/>
      <c r="K4" s="94" t="s">
        <v>41</v>
      </c>
      <c r="L4" s="372" t="s">
        <v>96</v>
      </c>
      <c r="M4" s="373"/>
      <c r="N4" s="374"/>
      <c r="O4" s="95" t="s">
        <v>41</v>
      </c>
      <c r="P4" s="364" t="s">
        <v>97</v>
      </c>
      <c r="Q4" s="365"/>
      <c r="R4" s="366"/>
      <c r="S4" s="96" t="s">
        <v>41</v>
      </c>
      <c r="T4" s="369" t="s">
        <v>43</v>
      </c>
      <c r="U4" s="370"/>
      <c r="V4" s="371"/>
    </row>
    <row r="5" spans="1:22">
      <c r="A5" s="4" t="s">
        <v>9</v>
      </c>
      <c r="B5" s="13" t="s">
        <v>10</v>
      </c>
      <c r="C5" s="97"/>
      <c r="D5" s="98" t="s">
        <v>44</v>
      </c>
      <c r="E5" s="99" t="s">
        <v>45</v>
      </c>
      <c r="F5" s="98" t="s">
        <v>46</v>
      </c>
      <c r="G5" s="100"/>
      <c r="H5" s="98" t="s">
        <v>44</v>
      </c>
      <c r="I5" s="98" t="s">
        <v>45</v>
      </c>
      <c r="J5" s="98" t="s">
        <v>46</v>
      </c>
      <c r="K5" s="100"/>
      <c r="L5" s="101" t="s">
        <v>44</v>
      </c>
      <c r="M5" s="101" t="s">
        <v>45</v>
      </c>
      <c r="N5" s="101" t="s">
        <v>46</v>
      </c>
      <c r="O5" s="102"/>
      <c r="P5" s="103" t="s">
        <v>44</v>
      </c>
      <c r="Q5" s="103" t="s">
        <v>45</v>
      </c>
      <c r="R5" s="104" t="s">
        <v>46</v>
      </c>
      <c r="S5" s="105"/>
      <c r="T5" s="98" t="s">
        <v>44</v>
      </c>
      <c r="U5" s="99" t="s">
        <v>45</v>
      </c>
      <c r="V5" s="98" t="s">
        <v>46</v>
      </c>
    </row>
    <row r="6" spans="1:22" ht="11.25" customHeight="1">
      <c r="A6" s="5" t="s">
        <v>18</v>
      </c>
      <c r="B6" s="14"/>
      <c r="C6" s="106"/>
      <c r="D6" s="107" t="s">
        <v>47</v>
      </c>
      <c r="E6" s="108" t="s">
        <v>47</v>
      </c>
      <c r="F6" s="107" t="s">
        <v>48</v>
      </c>
      <c r="G6" s="109"/>
      <c r="H6" s="107" t="s">
        <v>47</v>
      </c>
      <c r="I6" s="108" t="s">
        <v>47</v>
      </c>
      <c r="J6" s="107" t="s">
        <v>48</v>
      </c>
      <c r="K6" s="109"/>
      <c r="L6" s="110" t="s">
        <v>47</v>
      </c>
      <c r="M6" s="111" t="s">
        <v>47</v>
      </c>
      <c r="N6" s="110" t="s">
        <v>48</v>
      </c>
      <c r="O6" s="112"/>
      <c r="P6" s="113" t="s">
        <v>47</v>
      </c>
      <c r="Q6" s="113" t="s">
        <v>47</v>
      </c>
      <c r="R6" s="114" t="s">
        <v>15</v>
      </c>
      <c r="S6" s="115"/>
      <c r="T6" s="107" t="s">
        <v>47</v>
      </c>
      <c r="U6" s="108" t="s">
        <v>47</v>
      </c>
      <c r="V6" s="107" t="s">
        <v>48</v>
      </c>
    </row>
    <row r="7" spans="1:22">
      <c r="A7" s="8">
        <v>1</v>
      </c>
      <c r="B7" s="15" t="s">
        <v>49</v>
      </c>
      <c r="C7" s="349" t="s">
        <v>152</v>
      </c>
      <c r="D7" s="80"/>
      <c r="E7" s="81"/>
      <c r="F7" s="117" t="e">
        <f>E7/D7*10</f>
        <v>#DIV/0!</v>
      </c>
      <c r="G7" s="100"/>
      <c r="H7" s="118"/>
      <c r="I7" s="119"/>
      <c r="J7" s="122" t="e">
        <f>I7/H7*10</f>
        <v>#DIV/0!</v>
      </c>
      <c r="K7" s="100"/>
      <c r="L7" s="100"/>
      <c r="M7" s="121"/>
      <c r="N7" s="117" t="e">
        <f>M7/L7*10</f>
        <v>#DIV/0!</v>
      </c>
      <c r="O7" s="75"/>
      <c r="P7" s="72"/>
      <c r="Q7" s="72"/>
      <c r="R7" s="128" t="e">
        <f t="shared" ref="R7:R29" si="0">Q7/P7*10</f>
        <v>#DIV/0!</v>
      </c>
      <c r="S7" s="118"/>
      <c r="T7" s="118"/>
      <c r="U7" s="119"/>
      <c r="V7" s="122" t="e">
        <f>U7/T7*10</f>
        <v>#DIV/0!</v>
      </c>
    </row>
    <row r="8" spans="1:22">
      <c r="A8" s="7">
        <v>2</v>
      </c>
      <c r="B8" s="9" t="s">
        <v>50</v>
      </c>
      <c r="C8" s="310">
        <v>3276</v>
      </c>
      <c r="D8" s="80">
        <v>3276</v>
      </c>
      <c r="E8" s="81">
        <v>9119.4</v>
      </c>
      <c r="F8" s="117">
        <f>E8/D8*10</f>
        <v>27.836996336996336</v>
      </c>
      <c r="G8" s="120">
        <v>488</v>
      </c>
      <c r="H8" s="120">
        <v>488</v>
      </c>
      <c r="I8" s="356">
        <v>631.20000000000005</v>
      </c>
      <c r="J8" s="120">
        <f t="shared" ref="J8:J29" si="1">I8/H8*10</f>
        <v>12.934426229508198</v>
      </c>
      <c r="K8" s="120"/>
      <c r="L8" s="120"/>
      <c r="M8" s="92"/>
      <c r="N8" s="124" t="e">
        <f t="shared" ref="N8:N29" si="2">M8/L8*10</f>
        <v>#DIV/0!</v>
      </c>
      <c r="O8" s="79"/>
      <c r="P8" s="73"/>
      <c r="Q8" s="73"/>
      <c r="R8" s="128" t="e">
        <f t="shared" si="0"/>
        <v>#DIV/0!</v>
      </c>
      <c r="S8" s="122"/>
      <c r="T8" s="122"/>
      <c r="U8" s="123"/>
      <c r="V8" s="122" t="e">
        <f t="shared" ref="V8:V25" si="3">U8/T8*10</f>
        <v>#DIV/0!</v>
      </c>
    </row>
    <row r="9" spans="1:22">
      <c r="A9" s="7">
        <v>3</v>
      </c>
      <c r="B9" s="9" t="s">
        <v>51</v>
      </c>
      <c r="C9" s="95">
        <v>2344</v>
      </c>
      <c r="D9" s="125">
        <v>2344</v>
      </c>
      <c r="E9" s="126">
        <v>10782.3</v>
      </c>
      <c r="F9" s="117">
        <f t="shared" ref="F9:F29" si="4">E9/D9*10</f>
        <v>45.999573378839585</v>
      </c>
      <c r="G9" s="109"/>
      <c r="H9" s="122"/>
      <c r="I9" s="154"/>
      <c r="J9" s="122" t="e">
        <f t="shared" si="1"/>
        <v>#DIV/0!</v>
      </c>
      <c r="K9" s="109"/>
      <c r="L9" s="122"/>
      <c r="M9" s="123"/>
      <c r="N9" s="124" t="e">
        <f t="shared" si="2"/>
        <v>#DIV/0!</v>
      </c>
      <c r="O9" s="79"/>
      <c r="P9" s="73"/>
      <c r="Q9" s="128"/>
      <c r="R9" s="128" t="e">
        <f t="shared" si="0"/>
        <v>#DIV/0!</v>
      </c>
      <c r="S9" s="122"/>
      <c r="T9" s="122"/>
      <c r="U9" s="154"/>
      <c r="V9" s="122" t="e">
        <f t="shared" si="3"/>
        <v>#DIV/0!</v>
      </c>
    </row>
    <row r="10" spans="1:22">
      <c r="A10" s="7">
        <v>4</v>
      </c>
      <c r="B10" s="9" t="s">
        <v>156</v>
      </c>
      <c r="C10" s="129">
        <v>2500</v>
      </c>
      <c r="D10" s="79">
        <v>2500</v>
      </c>
      <c r="E10" s="130">
        <v>8557</v>
      </c>
      <c r="F10" s="117">
        <f t="shared" si="4"/>
        <v>34.228000000000002</v>
      </c>
      <c r="G10" s="75">
        <v>400</v>
      </c>
      <c r="H10" s="75">
        <v>400</v>
      </c>
      <c r="I10" s="131">
        <v>1494.9</v>
      </c>
      <c r="J10" s="117">
        <f t="shared" si="1"/>
        <v>37.372500000000002</v>
      </c>
      <c r="K10" s="75"/>
      <c r="L10" s="75"/>
      <c r="M10" s="132"/>
      <c r="N10" s="124" t="e">
        <f t="shared" si="2"/>
        <v>#DIV/0!</v>
      </c>
      <c r="O10" s="79">
        <v>700</v>
      </c>
      <c r="P10" s="79">
        <v>700</v>
      </c>
      <c r="Q10" s="79">
        <v>2208.3000000000002</v>
      </c>
      <c r="R10" s="81">
        <f t="shared" si="0"/>
        <v>31.547142857142859</v>
      </c>
      <c r="S10" s="136"/>
      <c r="T10" s="249"/>
      <c r="U10" s="158"/>
      <c r="V10" s="143" t="e">
        <f t="shared" si="3"/>
        <v>#DIV/0!</v>
      </c>
    </row>
    <row r="11" spans="1:22">
      <c r="A11" s="7">
        <v>6</v>
      </c>
      <c r="B11" s="9" t="s">
        <v>25</v>
      </c>
      <c r="C11" s="318">
        <v>16554</v>
      </c>
      <c r="D11" s="79">
        <v>15954</v>
      </c>
      <c r="E11" s="134">
        <v>64971.7</v>
      </c>
      <c r="F11" s="117">
        <f t="shared" si="4"/>
        <v>40.724395136016042</v>
      </c>
      <c r="G11" s="79">
        <v>1058</v>
      </c>
      <c r="H11" s="79">
        <v>1058</v>
      </c>
      <c r="I11" s="321">
        <v>6702.2</v>
      </c>
      <c r="J11" s="120">
        <f t="shared" si="1"/>
        <v>63.347826086956516</v>
      </c>
      <c r="K11" s="79"/>
      <c r="L11" s="79"/>
      <c r="M11" s="127"/>
      <c r="N11" s="124" t="e">
        <f t="shared" si="2"/>
        <v>#DIV/0!</v>
      </c>
      <c r="O11" s="79">
        <v>8577</v>
      </c>
      <c r="P11" s="79">
        <v>8577</v>
      </c>
      <c r="Q11" s="79">
        <v>33075.800000000003</v>
      </c>
      <c r="R11" s="81">
        <f t="shared" si="0"/>
        <v>38.563367144689288</v>
      </c>
      <c r="S11" s="122"/>
      <c r="T11" s="122"/>
      <c r="U11" s="154"/>
      <c r="V11" s="143" t="e">
        <f t="shared" si="3"/>
        <v>#DIV/0!</v>
      </c>
    </row>
    <row r="12" spans="1:22">
      <c r="A12" s="7">
        <v>7</v>
      </c>
      <c r="B12" s="9" t="s">
        <v>26</v>
      </c>
      <c r="C12" s="291">
        <v>608</v>
      </c>
      <c r="D12" s="79">
        <v>608</v>
      </c>
      <c r="E12" s="130">
        <v>796.2</v>
      </c>
      <c r="F12" s="117">
        <f t="shared" si="4"/>
        <v>13.095394736842106</v>
      </c>
      <c r="G12" s="73"/>
      <c r="H12" s="73"/>
      <c r="I12" s="123"/>
      <c r="J12" s="122" t="e">
        <f t="shared" si="1"/>
        <v>#DIV/0!</v>
      </c>
      <c r="K12" s="79"/>
      <c r="L12" s="79"/>
      <c r="M12" s="92"/>
      <c r="N12" s="124" t="e">
        <f t="shared" si="2"/>
        <v>#DIV/0!</v>
      </c>
      <c r="O12" s="73"/>
      <c r="P12" s="73"/>
      <c r="Q12" s="73"/>
      <c r="R12" s="128" t="e">
        <f t="shared" si="0"/>
        <v>#DIV/0!</v>
      </c>
      <c r="S12" s="122"/>
      <c r="T12" s="122"/>
      <c r="U12" s="123"/>
      <c r="V12" s="122" t="e">
        <f t="shared" si="3"/>
        <v>#DIV/0!</v>
      </c>
    </row>
    <row r="13" spans="1:22">
      <c r="A13" s="7">
        <v>8</v>
      </c>
      <c r="B13" s="9" t="s">
        <v>166</v>
      </c>
      <c r="C13" s="309">
        <v>5193.2</v>
      </c>
      <c r="D13" s="79">
        <v>5193.2</v>
      </c>
      <c r="E13" s="134">
        <v>19718.3</v>
      </c>
      <c r="F13" s="117">
        <f t="shared" si="4"/>
        <v>37.969460063159516</v>
      </c>
      <c r="G13" s="72"/>
      <c r="H13" s="72"/>
      <c r="I13" s="135"/>
      <c r="J13" s="143" t="e">
        <f t="shared" si="1"/>
        <v>#DIV/0!</v>
      </c>
      <c r="K13" s="75"/>
      <c r="L13" s="72"/>
      <c r="M13" s="135"/>
      <c r="N13" s="124" t="e">
        <f t="shared" si="2"/>
        <v>#DIV/0!</v>
      </c>
      <c r="O13" s="79">
        <v>1922.4</v>
      </c>
      <c r="P13" s="79">
        <v>1922.4</v>
      </c>
      <c r="Q13" s="81">
        <v>5831.2</v>
      </c>
      <c r="R13" s="81">
        <f t="shared" si="0"/>
        <v>30.33291718684977</v>
      </c>
      <c r="S13" s="136"/>
      <c r="T13" s="136"/>
      <c r="U13" s="135"/>
      <c r="V13" s="122" t="e">
        <f t="shared" si="3"/>
        <v>#DIV/0!</v>
      </c>
    </row>
    <row r="14" spans="1:22">
      <c r="A14" s="7">
        <v>9</v>
      </c>
      <c r="B14" s="9" t="s">
        <v>28</v>
      </c>
      <c r="C14" s="309">
        <v>4693.7</v>
      </c>
      <c r="D14" s="79">
        <v>4693.7</v>
      </c>
      <c r="E14" s="130">
        <v>19492.04</v>
      </c>
      <c r="F14" s="117">
        <f t="shared" si="4"/>
        <v>41.528090845175456</v>
      </c>
      <c r="G14" s="70"/>
      <c r="H14" s="70"/>
      <c r="I14" s="119"/>
      <c r="J14" s="122" t="e">
        <f t="shared" si="1"/>
        <v>#DIV/0!</v>
      </c>
      <c r="K14" s="133"/>
      <c r="L14" s="70"/>
      <c r="M14" s="119"/>
      <c r="N14" s="124" t="e">
        <f t="shared" si="2"/>
        <v>#DIV/0!</v>
      </c>
      <c r="O14" s="81">
        <v>988.9</v>
      </c>
      <c r="P14" s="79">
        <v>988.9</v>
      </c>
      <c r="Q14" s="81">
        <v>3140.4</v>
      </c>
      <c r="R14" s="81">
        <f t="shared" si="0"/>
        <v>31.756497118009911</v>
      </c>
      <c r="S14" s="122"/>
      <c r="T14" s="122"/>
      <c r="U14" s="123"/>
      <c r="V14" s="122" t="e">
        <f t="shared" si="3"/>
        <v>#DIV/0!</v>
      </c>
    </row>
    <row r="15" spans="1:22">
      <c r="A15" s="7">
        <v>10</v>
      </c>
      <c r="B15" s="9" t="s">
        <v>29</v>
      </c>
      <c r="C15" s="318">
        <v>7998</v>
      </c>
      <c r="D15" s="79">
        <v>7998</v>
      </c>
      <c r="E15" s="130">
        <v>37801</v>
      </c>
      <c r="F15" s="117">
        <f t="shared" si="4"/>
        <v>47.263065766441613</v>
      </c>
      <c r="G15" s="79">
        <v>3188</v>
      </c>
      <c r="H15" s="79">
        <v>3188</v>
      </c>
      <c r="I15" s="325">
        <v>16309</v>
      </c>
      <c r="J15" s="117">
        <f t="shared" si="1"/>
        <v>51.157465495608534</v>
      </c>
      <c r="K15" s="79"/>
      <c r="L15" s="79"/>
      <c r="M15" s="92"/>
      <c r="N15" s="124" t="e">
        <f t="shared" si="2"/>
        <v>#DIV/0!</v>
      </c>
      <c r="O15" s="79">
        <v>5793</v>
      </c>
      <c r="P15" s="79">
        <v>5793</v>
      </c>
      <c r="Q15" s="79">
        <v>18525</v>
      </c>
      <c r="R15" s="81">
        <f t="shared" si="0"/>
        <v>31.978249611600205</v>
      </c>
      <c r="S15" s="136"/>
      <c r="T15" s="136"/>
      <c r="U15" s="158"/>
      <c r="V15" s="143" t="e">
        <f t="shared" si="3"/>
        <v>#DIV/0!</v>
      </c>
    </row>
    <row r="16" spans="1:22">
      <c r="A16" s="7">
        <v>12</v>
      </c>
      <c r="B16" s="9" t="s">
        <v>31</v>
      </c>
      <c r="C16" s="315">
        <v>5697</v>
      </c>
      <c r="D16" s="79">
        <v>5062</v>
      </c>
      <c r="E16" s="130">
        <v>24832</v>
      </c>
      <c r="F16" s="117">
        <f t="shared" si="4"/>
        <v>49.055709205847492</v>
      </c>
      <c r="G16" s="79">
        <v>1377</v>
      </c>
      <c r="H16" s="79">
        <v>1377</v>
      </c>
      <c r="I16" s="326">
        <v>5635.8</v>
      </c>
      <c r="J16" s="109">
        <f t="shared" si="1"/>
        <v>40.928104575163403</v>
      </c>
      <c r="K16" s="79"/>
      <c r="L16" s="79"/>
      <c r="M16" s="92"/>
      <c r="N16" s="124" t="e">
        <f t="shared" si="2"/>
        <v>#DIV/0!</v>
      </c>
      <c r="O16" s="79">
        <v>1962</v>
      </c>
      <c r="P16" s="79">
        <v>1962</v>
      </c>
      <c r="Q16" s="79">
        <v>5814.8</v>
      </c>
      <c r="R16" s="81">
        <f t="shared" si="0"/>
        <v>29.637104994903162</v>
      </c>
      <c r="S16" s="122"/>
      <c r="T16" s="122"/>
      <c r="U16" s="154"/>
      <c r="V16" s="250" t="e">
        <f t="shared" si="3"/>
        <v>#DIV/0!</v>
      </c>
    </row>
    <row r="17" spans="1:22" ht="30">
      <c r="A17" s="7">
        <v>13</v>
      </c>
      <c r="B17" s="350" t="s">
        <v>163</v>
      </c>
      <c r="C17" s="313">
        <v>6980</v>
      </c>
      <c r="D17" s="79">
        <v>6980</v>
      </c>
      <c r="E17" s="134">
        <v>25600.400000000001</v>
      </c>
      <c r="F17" s="117">
        <f t="shared" si="4"/>
        <v>36.676790830945563</v>
      </c>
      <c r="G17" s="133">
        <v>684</v>
      </c>
      <c r="H17" s="133">
        <v>684</v>
      </c>
      <c r="I17" s="121">
        <v>2874.3</v>
      </c>
      <c r="J17" s="109">
        <f t="shared" si="1"/>
        <v>42.021929824561404</v>
      </c>
      <c r="K17" s="133">
        <v>40</v>
      </c>
      <c r="L17" s="133"/>
      <c r="M17" s="121"/>
      <c r="N17" s="124" t="e">
        <f t="shared" si="2"/>
        <v>#DIV/0!</v>
      </c>
      <c r="O17" s="79">
        <v>548</v>
      </c>
      <c r="P17" s="79">
        <v>548</v>
      </c>
      <c r="Q17" s="79">
        <v>1377.1</v>
      </c>
      <c r="R17" s="81">
        <f t="shared" si="0"/>
        <v>25.129562043795616</v>
      </c>
      <c r="S17" s="136"/>
      <c r="T17" s="136"/>
      <c r="U17" s="158"/>
      <c r="V17" s="143" t="e">
        <f t="shared" si="3"/>
        <v>#DIV/0!</v>
      </c>
    </row>
    <row r="18" spans="1:22">
      <c r="A18" s="7">
        <v>14</v>
      </c>
      <c r="B18" s="9" t="s">
        <v>33</v>
      </c>
      <c r="C18" s="311">
        <v>1800</v>
      </c>
      <c r="D18" s="79">
        <v>1800</v>
      </c>
      <c r="E18" s="130">
        <v>6400</v>
      </c>
      <c r="F18" s="117">
        <f t="shared" si="4"/>
        <v>35.555555555555557</v>
      </c>
      <c r="G18" s="73"/>
      <c r="H18" s="73"/>
      <c r="I18" s="122"/>
      <c r="J18" s="122" t="e">
        <f t="shared" si="1"/>
        <v>#DIV/0!</v>
      </c>
      <c r="K18" s="79"/>
      <c r="L18" s="79"/>
      <c r="M18" s="120"/>
      <c r="N18" s="124" t="e">
        <f t="shared" si="2"/>
        <v>#DIV/0!</v>
      </c>
      <c r="O18" s="73"/>
      <c r="P18" s="73"/>
      <c r="Q18" s="73"/>
      <c r="R18" s="128" t="e">
        <f t="shared" si="0"/>
        <v>#DIV/0!</v>
      </c>
      <c r="S18" s="120">
        <v>40</v>
      </c>
      <c r="T18" s="120">
        <v>40</v>
      </c>
      <c r="U18" s="127">
        <v>40</v>
      </c>
      <c r="V18" s="120">
        <f t="shared" si="3"/>
        <v>10</v>
      </c>
    </row>
    <row r="19" spans="1:22">
      <c r="A19" s="7">
        <v>15</v>
      </c>
      <c r="B19" s="9" t="s">
        <v>153</v>
      </c>
      <c r="C19" s="102">
        <v>650</v>
      </c>
      <c r="D19" s="133">
        <v>650</v>
      </c>
      <c r="E19" s="138">
        <v>1200</v>
      </c>
      <c r="F19" s="117">
        <f t="shared" si="4"/>
        <v>18.461538461538463</v>
      </c>
      <c r="G19" s="79"/>
      <c r="H19" s="73"/>
      <c r="I19" s="123"/>
      <c r="J19" s="124" t="e">
        <f t="shared" si="1"/>
        <v>#DIV/0!</v>
      </c>
      <c r="K19" s="79"/>
      <c r="L19" s="79"/>
      <c r="M19" s="92"/>
      <c r="N19" s="124" t="e">
        <f t="shared" si="2"/>
        <v>#DIV/0!</v>
      </c>
      <c r="O19" s="79"/>
      <c r="P19" s="79"/>
      <c r="Q19" s="293"/>
      <c r="R19" s="81" t="e">
        <f t="shared" si="0"/>
        <v>#DIV/0!</v>
      </c>
      <c r="S19" s="109"/>
      <c r="T19" s="109"/>
      <c r="U19" s="132"/>
      <c r="V19" s="120" t="e">
        <f t="shared" si="3"/>
        <v>#DIV/0!</v>
      </c>
    </row>
    <row r="20" spans="1:22">
      <c r="A20" s="7">
        <v>16</v>
      </c>
      <c r="B20" s="9" t="s">
        <v>93</v>
      </c>
      <c r="C20" s="318">
        <v>891</v>
      </c>
      <c r="D20" s="79">
        <v>706</v>
      </c>
      <c r="E20" s="130">
        <v>4035</v>
      </c>
      <c r="F20" s="117">
        <f t="shared" si="4"/>
        <v>57.152974504249286</v>
      </c>
      <c r="G20" s="73"/>
      <c r="H20" s="73"/>
      <c r="I20" s="122"/>
      <c r="J20" s="136" t="e">
        <f t="shared" si="1"/>
        <v>#DIV/0!</v>
      </c>
      <c r="K20" s="79"/>
      <c r="L20" s="79"/>
      <c r="M20" s="140"/>
      <c r="N20" s="124" t="e">
        <f t="shared" si="2"/>
        <v>#DIV/0!</v>
      </c>
      <c r="O20" s="79">
        <v>390</v>
      </c>
      <c r="P20" s="79">
        <v>390</v>
      </c>
      <c r="Q20" s="293">
        <v>1448.8</v>
      </c>
      <c r="R20" s="81">
        <f t="shared" si="0"/>
        <v>37.148717948717945</v>
      </c>
      <c r="S20" s="122"/>
      <c r="T20" s="122"/>
      <c r="U20" s="123"/>
      <c r="V20" s="122" t="e">
        <f t="shared" si="3"/>
        <v>#DIV/0!</v>
      </c>
    </row>
    <row r="21" spans="1:22">
      <c r="A21" s="7">
        <v>17</v>
      </c>
      <c r="B21" s="9" t="s">
        <v>103</v>
      </c>
      <c r="C21" s="309">
        <v>4017.2</v>
      </c>
      <c r="D21" s="79">
        <v>4007.2</v>
      </c>
      <c r="E21" s="130">
        <v>12494.2</v>
      </c>
      <c r="F21" s="117">
        <f t="shared" si="4"/>
        <v>31.179377121181876</v>
      </c>
      <c r="G21" s="81">
        <v>1042.4000000000001</v>
      </c>
      <c r="H21" s="79">
        <v>1042.4000000000001</v>
      </c>
      <c r="I21" s="120">
        <v>2615.6</v>
      </c>
      <c r="J21" s="109">
        <f t="shared" si="1"/>
        <v>25.092095165003837</v>
      </c>
      <c r="K21" s="79"/>
      <c r="L21" s="79"/>
      <c r="M21" s="140"/>
      <c r="N21" s="124"/>
      <c r="O21" s="73"/>
      <c r="P21" s="73"/>
      <c r="Q21" s="139"/>
      <c r="R21" s="128" t="e">
        <f t="shared" si="0"/>
        <v>#DIV/0!</v>
      </c>
      <c r="S21" s="122"/>
      <c r="T21" s="122"/>
      <c r="U21" s="123"/>
      <c r="V21" s="122" t="e">
        <f t="shared" si="3"/>
        <v>#DIV/0!</v>
      </c>
    </row>
    <row r="22" spans="1:22">
      <c r="A22" s="7">
        <v>18</v>
      </c>
      <c r="B22" s="9" t="s">
        <v>114</v>
      </c>
      <c r="C22" s="309">
        <v>1498.2</v>
      </c>
      <c r="D22" s="79">
        <v>1498.2</v>
      </c>
      <c r="E22" s="130">
        <v>8672.4</v>
      </c>
      <c r="F22" s="117">
        <f t="shared" si="4"/>
        <v>57.88546255506607</v>
      </c>
      <c r="G22" s="79">
        <v>273.2</v>
      </c>
      <c r="H22" s="79">
        <v>273.2</v>
      </c>
      <c r="I22" s="120">
        <v>1570</v>
      </c>
      <c r="J22" s="109">
        <f t="shared" si="1"/>
        <v>57.467057101024892</v>
      </c>
      <c r="K22" s="79"/>
      <c r="L22" s="79"/>
      <c r="M22" s="140"/>
      <c r="N22" s="124"/>
      <c r="O22" s="81">
        <v>750.2</v>
      </c>
      <c r="P22" s="79">
        <v>750.2</v>
      </c>
      <c r="Q22" s="293">
        <v>1859.8</v>
      </c>
      <c r="R22" s="81">
        <f t="shared" si="0"/>
        <v>24.790722474006927</v>
      </c>
      <c r="S22" s="122"/>
      <c r="T22" s="122"/>
      <c r="U22" s="123"/>
      <c r="V22" s="122" t="e">
        <f t="shared" si="3"/>
        <v>#DIV/0!</v>
      </c>
    </row>
    <row r="23" spans="1:22">
      <c r="A23" s="7">
        <v>19</v>
      </c>
      <c r="B23" s="9" t="s">
        <v>102</v>
      </c>
      <c r="C23" s="309">
        <v>291.3</v>
      </c>
      <c r="D23" s="79">
        <v>291.3</v>
      </c>
      <c r="E23" s="130">
        <v>880</v>
      </c>
      <c r="F23" s="117">
        <f t="shared" si="4"/>
        <v>30.209406110538964</v>
      </c>
      <c r="G23" s="79"/>
      <c r="H23" s="79"/>
      <c r="I23" s="120"/>
      <c r="J23" s="109" t="e">
        <f t="shared" si="1"/>
        <v>#DIV/0!</v>
      </c>
      <c r="K23" s="79"/>
      <c r="L23" s="79"/>
      <c r="M23" s="140"/>
      <c r="N23" s="124"/>
      <c r="O23" s="79">
        <v>435.65</v>
      </c>
      <c r="P23" s="79">
        <v>435.65</v>
      </c>
      <c r="Q23" s="293">
        <v>1524</v>
      </c>
      <c r="R23" s="81">
        <f t="shared" si="0"/>
        <v>34.982210490072305</v>
      </c>
      <c r="S23" s="122"/>
      <c r="T23" s="122"/>
      <c r="U23" s="123"/>
      <c r="V23" s="122" t="e">
        <f t="shared" si="3"/>
        <v>#DIV/0!</v>
      </c>
    </row>
    <row r="24" spans="1:22">
      <c r="A24" s="7">
        <v>20</v>
      </c>
      <c r="B24" s="9" t="s">
        <v>36</v>
      </c>
      <c r="C24" s="295">
        <v>720</v>
      </c>
      <c r="D24" s="79">
        <v>720</v>
      </c>
      <c r="E24" s="141">
        <v>2880</v>
      </c>
      <c r="F24" s="117">
        <f t="shared" si="4"/>
        <v>40</v>
      </c>
      <c r="G24" s="79"/>
      <c r="H24" s="79"/>
      <c r="I24" s="120"/>
      <c r="J24" s="122" t="e">
        <f t="shared" si="1"/>
        <v>#DIV/0!</v>
      </c>
      <c r="K24" s="79"/>
      <c r="L24" s="73"/>
      <c r="M24" s="122"/>
      <c r="N24" s="124" t="e">
        <f t="shared" si="2"/>
        <v>#DIV/0!</v>
      </c>
      <c r="O24" s="79"/>
      <c r="P24" s="73"/>
      <c r="Q24" s="139"/>
      <c r="R24" s="128" t="e">
        <f t="shared" si="0"/>
        <v>#DIV/0!</v>
      </c>
      <c r="S24" s="122"/>
      <c r="T24" s="122"/>
      <c r="U24" s="142"/>
      <c r="V24" s="143" t="e">
        <f t="shared" si="3"/>
        <v>#DIV/0!</v>
      </c>
    </row>
    <row r="25" spans="1:22">
      <c r="A25" s="7">
        <v>21</v>
      </c>
      <c r="B25" s="10" t="s">
        <v>37</v>
      </c>
      <c r="C25" s="343">
        <f>SUM(C7:C24)</f>
        <v>65711.600000000006</v>
      </c>
      <c r="D25" s="343">
        <f>SUM(D7:D24)</f>
        <v>64281.599999999999</v>
      </c>
      <c r="E25" s="145">
        <f>SUM(E7:E24)</f>
        <v>258231.94</v>
      </c>
      <c r="F25" s="143">
        <f t="shared" si="4"/>
        <v>40.171983895858226</v>
      </c>
      <c r="G25" s="79">
        <f>SUM(G7:G24)</f>
        <v>8510.6</v>
      </c>
      <c r="H25" s="146">
        <f>SUM(H7:H24)</f>
        <v>8510.6</v>
      </c>
      <c r="I25" s="81">
        <f>SUM(I7:I24)</f>
        <v>37833</v>
      </c>
      <c r="J25" s="137">
        <f t="shared" si="1"/>
        <v>44.453975042887691</v>
      </c>
      <c r="K25" s="73">
        <f>SUM(K7:K24)</f>
        <v>40</v>
      </c>
      <c r="L25" s="151">
        <f>SUM(L7:L24)</f>
        <v>0</v>
      </c>
      <c r="M25" s="128">
        <f>SUM(M7:M24)</f>
        <v>0</v>
      </c>
      <c r="N25" s="137" t="e">
        <f t="shared" si="2"/>
        <v>#DIV/0!</v>
      </c>
      <c r="O25" s="83">
        <f>SUM(O7:O24)</f>
        <v>22067.15</v>
      </c>
      <c r="P25" s="148">
        <f>SUM(P7:P24)</f>
        <v>22067.15</v>
      </c>
      <c r="Q25" s="83">
        <f>SUM(Q7:Q24)</f>
        <v>74805.200000000012</v>
      </c>
      <c r="R25" s="81">
        <f t="shared" si="0"/>
        <v>33.898894963781011</v>
      </c>
      <c r="S25" s="120">
        <f>SUM(S7:S24)</f>
        <v>40</v>
      </c>
      <c r="T25" s="140">
        <f>SUM(T7:T24)</f>
        <v>40</v>
      </c>
      <c r="U25" s="117">
        <f>SUM(U7:U24)</f>
        <v>40</v>
      </c>
      <c r="V25" s="124">
        <f t="shared" si="3"/>
        <v>10</v>
      </c>
    </row>
    <row r="26" spans="1:22">
      <c r="A26" s="7">
        <v>22</v>
      </c>
      <c r="B26" s="9" t="s">
        <v>38</v>
      </c>
      <c r="C26" s="314">
        <v>18173</v>
      </c>
      <c r="D26" s="79">
        <v>17705</v>
      </c>
      <c r="E26" s="141">
        <v>63035</v>
      </c>
      <c r="F26" s="117">
        <f t="shared" si="4"/>
        <v>35.602937023439708</v>
      </c>
      <c r="G26" s="79">
        <v>4134</v>
      </c>
      <c r="H26" s="79">
        <v>4134</v>
      </c>
      <c r="I26" s="211">
        <v>17567</v>
      </c>
      <c r="J26" s="124">
        <f t="shared" si="1"/>
        <v>42.49395258829221</v>
      </c>
      <c r="K26" s="151"/>
      <c r="L26" s="73"/>
      <c r="M26" s="142"/>
      <c r="N26" s="137" t="e">
        <f t="shared" si="2"/>
        <v>#DIV/0!</v>
      </c>
      <c r="O26" s="146">
        <v>3300</v>
      </c>
      <c r="P26" s="79">
        <v>3300</v>
      </c>
      <c r="Q26" s="83">
        <v>9373</v>
      </c>
      <c r="R26" s="81">
        <f t="shared" si="0"/>
        <v>28.403030303030302</v>
      </c>
      <c r="S26" s="120">
        <v>210</v>
      </c>
      <c r="T26" s="120">
        <v>210</v>
      </c>
      <c r="U26" s="211">
        <v>505</v>
      </c>
      <c r="V26" s="117">
        <f>U26/T26*10</f>
        <v>24.047619047619047</v>
      </c>
    </row>
    <row r="27" spans="1:22">
      <c r="A27" s="7">
        <v>23</v>
      </c>
      <c r="B27" s="9" t="s">
        <v>39</v>
      </c>
      <c r="C27" s="316">
        <v>127</v>
      </c>
      <c r="D27" s="79"/>
      <c r="E27" s="130"/>
      <c r="F27" s="117" t="e">
        <f t="shared" si="4"/>
        <v>#DIV/0!</v>
      </c>
      <c r="G27" s="79">
        <v>35</v>
      </c>
      <c r="H27" s="79"/>
      <c r="I27" s="331"/>
      <c r="J27" s="109" t="e">
        <f t="shared" si="1"/>
        <v>#DIV/0!</v>
      </c>
      <c r="K27" s="73"/>
      <c r="L27" s="73"/>
      <c r="M27" s="142"/>
      <c r="N27" s="137" t="e">
        <f t="shared" si="2"/>
        <v>#DIV/0!</v>
      </c>
      <c r="O27" s="146">
        <v>19</v>
      </c>
      <c r="P27" s="79">
        <v>19</v>
      </c>
      <c r="Q27" s="293">
        <v>47.5</v>
      </c>
      <c r="R27" s="81">
        <f t="shared" si="0"/>
        <v>25</v>
      </c>
      <c r="S27" s="122"/>
      <c r="T27" s="122"/>
      <c r="U27" s="154"/>
      <c r="V27" s="143" t="e">
        <f>U27/T27*10</f>
        <v>#DIV/0!</v>
      </c>
    </row>
    <row r="28" spans="1:22">
      <c r="A28" s="7">
        <v>24</v>
      </c>
      <c r="B28" s="10" t="s">
        <v>40</v>
      </c>
      <c r="C28" s="344">
        <f>SUM(C25:C27)</f>
        <v>84011.6</v>
      </c>
      <c r="D28" s="344">
        <f>SUM(D25:D27)</f>
        <v>81986.600000000006</v>
      </c>
      <c r="E28" s="156">
        <f>SUM(E25:E27)</f>
        <v>321266.94</v>
      </c>
      <c r="F28" s="117">
        <f t="shared" si="4"/>
        <v>39.18529857318147</v>
      </c>
      <c r="G28" s="146">
        <f>SUM(G25:G27)</f>
        <v>12679.6</v>
      </c>
      <c r="H28" s="146">
        <f>SUM(H25:H27)</f>
        <v>12644.6</v>
      </c>
      <c r="I28" s="81">
        <f>SUM(I25:I27)</f>
        <v>55400</v>
      </c>
      <c r="J28" s="124">
        <f t="shared" si="1"/>
        <v>43.81316925802318</v>
      </c>
      <c r="K28" s="151">
        <f>SUM(K25:K27)</f>
        <v>40</v>
      </c>
      <c r="L28" s="151">
        <f>SUM(L25:L27)</f>
        <v>0</v>
      </c>
      <c r="M28" s="128">
        <f>SUM(M25:M27)</f>
        <v>0</v>
      </c>
      <c r="N28" s="137" t="e">
        <f t="shared" si="2"/>
        <v>#DIV/0!</v>
      </c>
      <c r="O28" s="83">
        <f>SUM(O25:O27)</f>
        <v>25386.15</v>
      </c>
      <c r="P28" s="148">
        <f>SUM(P25:P27)</f>
        <v>25386.15</v>
      </c>
      <c r="Q28" s="83">
        <f>SUM(Q25:Q27)</f>
        <v>84225.700000000012</v>
      </c>
      <c r="R28" s="81">
        <f t="shared" si="0"/>
        <v>33.177815462368258</v>
      </c>
      <c r="S28" s="332">
        <f>SUM(S25:S27)</f>
        <v>250</v>
      </c>
      <c r="T28" s="332">
        <f>SUM(T25:T27)</f>
        <v>250</v>
      </c>
      <c r="U28" s="81">
        <f>SUM(U25:U27)</f>
        <v>545</v>
      </c>
      <c r="V28" s="117">
        <f>U28/T28*10</f>
        <v>21.8</v>
      </c>
    </row>
    <row r="29" spans="1:22" ht="14.25" customHeight="1">
      <c r="A29" s="7">
        <v>25</v>
      </c>
      <c r="B29" s="10">
        <v>2022</v>
      </c>
      <c r="C29" s="221">
        <v>85932.5</v>
      </c>
      <c r="D29" s="77">
        <v>78906.100000000006</v>
      </c>
      <c r="E29" s="322">
        <v>301646.40000000002</v>
      </c>
      <c r="F29" s="117">
        <f t="shared" si="4"/>
        <v>38.228527325517291</v>
      </c>
      <c r="G29" s="209">
        <v>8784</v>
      </c>
      <c r="H29" s="75">
        <v>8784</v>
      </c>
      <c r="I29" s="357">
        <v>41223.9</v>
      </c>
      <c r="J29" s="124">
        <f t="shared" si="1"/>
        <v>46.930669398907099</v>
      </c>
      <c r="K29" s="84"/>
      <c r="L29" s="84"/>
      <c r="M29" s="159"/>
      <c r="N29" s="137" t="e">
        <f t="shared" si="2"/>
        <v>#DIV/0!</v>
      </c>
      <c r="O29" s="146">
        <v>20327.3</v>
      </c>
      <c r="P29" s="79">
        <v>20327</v>
      </c>
      <c r="Q29" s="83">
        <v>40021.9</v>
      </c>
      <c r="R29" s="81">
        <f t="shared" si="0"/>
        <v>19.68903428936882</v>
      </c>
      <c r="S29" s="294">
        <v>72</v>
      </c>
      <c r="T29" s="124">
        <v>72</v>
      </c>
      <c r="U29" s="210">
        <v>97.4</v>
      </c>
      <c r="V29" s="117">
        <f>U29/T29*10</f>
        <v>13.527777777777779</v>
      </c>
    </row>
    <row r="30" spans="1:22">
      <c r="D30" s="323"/>
      <c r="E30" s="323"/>
      <c r="G30" s="288"/>
      <c r="H30" s="288"/>
      <c r="I30" s="288"/>
      <c r="S30" s="288"/>
      <c r="T30" s="288"/>
      <c r="U30" s="288"/>
      <c r="V30" s="288"/>
    </row>
    <row r="31" spans="1:22">
      <c r="D31" s="323"/>
      <c r="E31" s="323"/>
      <c r="G31" s="288"/>
      <c r="H31" s="288"/>
      <c r="I31" s="288"/>
      <c r="S31" s="288"/>
      <c r="T31" s="288"/>
      <c r="U31" s="288"/>
      <c r="V31" s="288"/>
    </row>
    <row r="32" spans="1:22">
      <c r="D32" s="323"/>
      <c r="E32" s="323"/>
    </row>
    <row r="33" spans="4:5">
      <c r="D33" s="323"/>
      <c r="E33" s="323"/>
    </row>
  </sheetData>
  <mergeCells count="8">
    <mergeCell ref="T4:V4"/>
    <mergeCell ref="P4:R4"/>
    <mergeCell ref="A1:R1"/>
    <mergeCell ref="A2:R2"/>
    <mergeCell ref="A3:R3"/>
    <mergeCell ref="D4:F4"/>
    <mergeCell ref="H4:J4"/>
    <mergeCell ref="L4:N4"/>
  </mergeCells>
  <pageMargins left="0.16666666666666666" right="0.11458333333333333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R30"/>
  <sheetViews>
    <sheetView view="pageLayout" topLeftCell="A10" workbookViewId="0">
      <selection activeCell="P18" sqref="P18"/>
    </sheetView>
  </sheetViews>
  <sheetFormatPr defaultRowHeight="15"/>
  <cols>
    <col min="1" max="1" width="4" customWidth="1"/>
    <col min="2" max="2" width="26.42578125" customWidth="1"/>
    <col min="3" max="3" width="6" customWidth="1"/>
    <col min="4" max="5" width="5" customWidth="1"/>
    <col min="6" max="6" width="5.140625" customWidth="1"/>
    <col min="7" max="7" width="5.85546875" customWidth="1"/>
    <col min="8" max="8" width="5.5703125" customWidth="1"/>
    <col min="9" max="9" width="6.28515625" customWidth="1"/>
    <col min="10" max="10" width="4.85546875" customWidth="1"/>
    <col min="11" max="14" width="5.5703125" customWidth="1"/>
    <col min="15" max="15" width="8.42578125" customWidth="1"/>
    <col min="16" max="16" width="6.140625" customWidth="1"/>
    <col min="17" max="17" width="6.5703125" customWidth="1"/>
    <col min="18" max="18" width="5.140625" customWidth="1"/>
    <col min="19" max="19" width="4.42578125" customWidth="1"/>
    <col min="20" max="20" width="4.85546875" customWidth="1"/>
    <col min="21" max="21" width="7.28515625" customWidth="1"/>
    <col min="22" max="22" width="7.42578125" customWidth="1"/>
    <col min="23" max="23" width="4" customWidth="1"/>
    <col min="24" max="24" width="25.5703125" customWidth="1"/>
    <col min="25" max="25" width="4.28515625" customWidth="1"/>
    <col min="26" max="26" width="6" customWidth="1"/>
    <col min="27" max="27" width="5.5703125" customWidth="1"/>
    <col min="28" max="28" width="4.42578125" customWidth="1"/>
    <col min="29" max="29" width="6.7109375" customWidth="1"/>
    <col min="30" max="30" width="5.42578125" customWidth="1"/>
    <col min="31" max="31" width="5.5703125" customWidth="1"/>
    <col min="32" max="32" width="4.7109375" customWidth="1"/>
    <col min="33" max="33" width="7.85546875" customWidth="1"/>
    <col min="34" max="34" width="6.28515625" customWidth="1"/>
    <col min="35" max="36" width="5.7109375" customWidth="1"/>
    <col min="37" max="37" width="5.85546875" customWidth="1"/>
    <col min="38" max="38" width="5.42578125" customWidth="1"/>
    <col min="39" max="39" width="4.7109375" customWidth="1"/>
    <col min="40" max="40" width="4.42578125" customWidth="1"/>
    <col min="41" max="41" width="5" customWidth="1"/>
    <col min="42" max="42" width="4.140625" customWidth="1"/>
    <col min="43" max="43" width="6.42578125" customWidth="1"/>
    <col min="44" max="44" width="4.7109375" customWidth="1"/>
    <col min="213" max="213" width="3.85546875" customWidth="1"/>
    <col min="214" max="214" width="27" customWidth="1"/>
    <col min="215" max="215" width="5.42578125" customWidth="1"/>
    <col min="216" max="216" width="5.28515625" customWidth="1"/>
    <col min="217" max="218" width="5.85546875" customWidth="1"/>
    <col min="219" max="219" width="5.42578125" customWidth="1"/>
    <col min="220" max="220" width="6" customWidth="1"/>
    <col min="221" max="221" width="6.5703125" customWidth="1"/>
    <col min="222" max="226" width="5.85546875" customWidth="1"/>
    <col min="227" max="227" width="9.85546875" customWidth="1"/>
    <col min="228" max="228" width="9.42578125" customWidth="1"/>
    <col min="229" max="229" width="10.28515625" customWidth="1"/>
    <col min="230" max="230" width="10" customWidth="1"/>
    <col min="231" max="232" width="5.85546875" customWidth="1"/>
    <col min="233" max="233" width="5.7109375" customWidth="1"/>
    <col min="234" max="234" width="5.85546875" customWidth="1"/>
    <col min="235" max="235" width="5.5703125" customWidth="1"/>
    <col min="236" max="236" width="5.28515625" customWidth="1"/>
    <col min="237" max="237" width="4.85546875" customWidth="1"/>
    <col min="238" max="238" width="5.42578125" customWidth="1"/>
    <col min="469" max="469" width="3.85546875" customWidth="1"/>
    <col min="470" max="470" width="27" customWidth="1"/>
    <col min="471" max="471" width="5.42578125" customWidth="1"/>
    <col min="472" max="472" width="5.28515625" customWidth="1"/>
    <col min="473" max="474" width="5.85546875" customWidth="1"/>
    <col min="475" max="475" width="5.42578125" customWidth="1"/>
    <col min="476" max="476" width="6" customWidth="1"/>
    <col min="477" max="477" width="6.5703125" customWidth="1"/>
    <col min="478" max="482" width="5.85546875" customWidth="1"/>
    <col min="483" max="483" width="9.85546875" customWidth="1"/>
    <col min="484" max="484" width="9.42578125" customWidth="1"/>
    <col min="485" max="485" width="10.28515625" customWidth="1"/>
    <col min="486" max="486" width="10" customWidth="1"/>
    <col min="487" max="488" width="5.85546875" customWidth="1"/>
    <col min="489" max="489" width="5.7109375" customWidth="1"/>
    <col min="490" max="490" width="5.85546875" customWidth="1"/>
    <col min="491" max="491" width="5.5703125" customWidth="1"/>
    <col min="492" max="492" width="5.28515625" customWidth="1"/>
    <col min="493" max="493" width="4.85546875" customWidth="1"/>
    <col min="494" max="494" width="5.42578125" customWidth="1"/>
    <col min="725" max="725" width="3.85546875" customWidth="1"/>
    <col min="726" max="726" width="27" customWidth="1"/>
    <col min="727" max="727" width="5.42578125" customWidth="1"/>
    <col min="728" max="728" width="5.28515625" customWidth="1"/>
    <col min="729" max="730" width="5.85546875" customWidth="1"/>
    <col min="731" max="731" width="5.42578125" customWidth="1"/>
    <col min="732" max="732" width="6" customWidth="1"/>
    <col min="733" max="733" width="6.5703125" customWidth="1"/>
    <col min="734" max="738" width="5.85546875" customWidth="1"/>
    <col min="739" max="739" width="9.85546875" customWidth="1"/>
    <col min="740" max="740" width="9.42578125" customWidth="1"/>
    <col min="741" max="741" width="10.28515625" customWidth="1"/>
    <col min="742" max="742" width="10" customWidth="1"/>
    <col min="743" max="744" width="5.85546875" customWidth="1"/>
    <col min="745" max="745" width="5.7109375" customWidth="1"/>
    <col min="746" max="746" width="5.85546875" customWidth="1"/>
    <col min="747" max="747" width="5.5703125" customWidth="1"/>
    <col min="748" max="748" width="5.28515625" customWidth="1"/>
    <col min="749" max="749" width="4.85546875" customWidth="1"/>
    <col min="750" max="750" width="5.42578125" customWidth="1"/>
    <col min="981" max="981" width="3.85546875" customWidth="1"/>
    <col min="982" max="982" width="27" customWidth="1"/>
    <col min="983" max="983" width="5.42578125" customWidth="1"/>
    <col min="984" max="984" width="5.28515625" customWidth="1"/>
    <col min="985" max="986" width="5.85546875" customWidth="1"/>
    <col min="987" max="987" width="5.42578125" customWidth="1"/>
    <col min="988" max="988" width="6" customWidth="1"/>
    <col min="989" max="989" width="6.5703125" customWidth="1"/>
    <col min="990" max="994" width="5.85546875" customWidth="1"/>
    <col min="995" max="995" width="9.85546875" customWidth="1"/>
    <col min="996" max="996" width="9.42578125" customWidth="1"/>
    <col min="997" max="997" width="10.28515625" customWidth="1"/>
    <col min="998" max="998" width="10" customWidth="1"/>
    <col min="999" max="1000" width="5.85546875" customWidth="1"/>
    <col min="1001" max="1001" width="5.7109375" customWidth="1"/>
    <col min="1002" max="1002" width="5.85546875" customWidth="1"/>
    <col min="1003" max="1003" width="5.5703125" customWidth="1"/>
    <col min="1004" max="1004" width="5.28515625" customWidth="1"/>
    <col min="1005" max="1005" width="4.85546875" customWidth="1"/>
    <col min="1006" max="1006" width="5.42578125" customWidth="1"/>
    <col min="1237" max="1237" width="3.85546875" customWidth="1"/>
    <col min="1238" max="1238" width="27" customWidth="1"/>
    <col min="1239" max="1239" width="5.42578125" customWidth="1"/>
    <col min="1240" max="1240" width="5.28515625" customWidth="1"/>
    <col min="1241" max="1242" width="5.85546875" customWidth="1"/>
    <col min="1243" max="1243" width="5.42578125" customWidth="1"/>
    <col min="1244" max="1244" width="6" customWidth="1"/>
    <col min="1245" max="1245" width="6.5703125" customWidth="1"/>
    <col min="1246" max="1250" width="5.85546875" customWidth="1"/>
    <col min="1251" max="1251" width="9.85546875" customWidth="1"/>
    <col min="1252" max="1252" width="9.42578125" customWidth="1"/>
    <col min="1253" max="1253" width="10.28515625" customWidth="1"/>
    <col min="1254" max="1254" width="10" customWidth="1"/>
    <col min="1255" max="1256" width="5.85546875" customWidth="1"/>
    <col min="1257" max="1257" width="5.7109375" customWidth="1"/>
    <col min="1258" max="1258" width="5.85546875" customWidth="1"/>
    <col min="1259" max="1259" width="5.5703125" customWidth="1"/>
    <col min="1260" max="1260" width="5.28515625" customWidth="1"/>
    <col min="1261" max="1261" width="4.85546875" customWidth="1"/>
    <col min="1262" max="1262" width="5.42578125" customWidth="1"/>
    <col min="1493" max="1493" width="3.85546875" customWidth="1"/>
    <col min="1494" max="1494" width="27" customWidth="1"/>
    <col min="1495" max="1495" width="5.42578125" customWidth="1"/>
    <col min="1496" max="1496" width="5.28515625" customWidth="1"/>
    <col min="1497" max="1498" width="5.85546875" customWidth="1"/>
    <col min="1499" max="1499" width="5.42578125" customWidth="1"/>
    <col min="1500" max="1500" width="6" customWidth="1"/>
    <col min="1501" max="1501" width="6.5703125" customWidth="1"/>
    <col min="1502" max="1506" width="5.85546875" customWidth="1"/>
    <col min="1507" max="1507" width="9.85546875" customWidth="1"/>
    <col min="1508" max="1508" width="9.42578125" customWidth="1"/>
    <col min="1509" max="1509" width="10.28515625" customWidth="1"/>
    <col min="1510" max="1510" width="10" customWidth="1"/>
    <col min="1511" max="1512" width="5.85546875" customWidth="1"/>
    <col min="1513" max="1513" width="5.7109375" customWidth="1"/>
    <col min="1514" max="1514" width="5.85546875" customWidth="1"/>
    <col min="1515" max="1515" width="5.5703125" customWidth="1"/>
    <col min="1516" max="1516" width="5.28515625" customWidth="1"/>
    <col min="1517" max="1517" width="4.85546875" customWidth="1"/>
    <col min="1518" max="1518" width="5.42578125" customWidth="1"/>
    <col min="1749" max="1749" width="3.85546875" customWidth="1"/>
    <col min="1750" max="1750" width="27" customWidth="1"/>
    <col min="1751" max="1751" width="5.42578125" customWidth="1"/>
    <col min="1752" max="1752" width="5.28515625" customWidth="1"/>
    <col min="1753" max="1754" width="5.85546875" customWidth="1"/>
    <col min="1755" max="1755" width="5.42578125" customWidth="1"/>
    <col min="1756" max="1756" width="6" customWidth="1"/>
    <col min="1757" max="1757" width="6.5703125" customWidth="1"/>
    <col min="1758" max="1762" width="5.85546875" customWidth="1"/>
    <col min="1763" max="1763" width="9.85546875" customWidth="1"/>
    <col min="1764" max="1764" width="9.42578125" customWidth="1"/>
    <col min="1765" max="1765" width="10.28515625" customWidth="1"/>
    <col min="1766" max="1766" width="10" customWidth="1"/>
    <col min="1767" max="1768" width="5.85546875" customWidth="1"/>
    <col min="1769" max="1769" width="5.7109375" customWidth="1"/>
    <col min="1770" max="1770" width="5.85546875" customWidth="1"/>
    <col min="1771" max="1771" width="5.5703125" customWidth="1"/>
    <col min="1772" max="1772" width="5.28515625" customWidth="1"/>
    <col min="1773" max="1773" width="4.85546875" customWidth="1"/>
    <col min="1774" max="1774" width="5.42578125" customWidth="1"/>
    <col min="2005" max="2005" width="3.85546875" customWidth="1"/>
    <col min="2006" max="2006" width="27" customWidth="1"/>
    <col min="2007" max="2007" width="5.42578125" customWidth="1"/>
    <col min="2008" max="2008" width="5.28515625" customWidth="1"/>
    <col min="2009" max="2010" width="5.85546875" customWidth="1"/>
    <col min="2011" max="2011" width="5.42578125" customWidth="1"/>
    <col min="2012" max="2012" width="6" customWidth="1"/>
    <col min="2013" max="2013" width="6.5703125" customWidth="1"/>
    <col min="2014" max="2018" width="5.85546875" customWidth="1"/>
    <col min="2019" max="2019" width="9.85546875" customWidth="1"/>
    <col min="2020" max="2020" width="9.42578125" customWidth="1"/>
    <col min="2021" max="2021" width="10.28515625" customWidth="1"/>
    <col min="2022" max="2022" width="10" customWidth="1"/>
    <col min="2023" max="2024" width="5.85546875" customWidth="1"/>
    <col min="2025" max="2025" width="5.7109375" customWidth="1"/>
    <col min="2026" max="2026" width="5.85546875" customWidth="1"/>
    <col min="2027" max="2027" width="5.5703125" customWidth="1"/>
    <col min="2028" max="2028" width="5.28515625" customWidth="1"/>
    <col min="2029" max="2029" width="4.85546875" customWidth="1"/>
    <col min="2030" max="2030" width="5.42578125" customWidth="1"/>
    <col min="2261" max="2261" width="3.85546875" customWidth="1"/>
    <col min="2262" max="2262" width="27" customWidth="1"/>
    <col min="2263" max="2263" width="5.42578125" customWidth="1"/>
    <col min="2264" max="2264" width="5.28515625" customWidth="1"/>
    <col min="2265" max="2266" width="5.85546875" customWidth="1"/>
    <col min="2267" max="2267" width="5.42578125" customWidth="1"/>
    <col min="2268" max="2268" width="6" customWidth="1"/>
    <col min="2269" max="2269" width="6.5703125" customWidth="1"/>
    <col min="2270" max="2274" width="5.85546875" customWidth="1"/>
    <col min="2275" max="2275" width="9.85546875" customWidth="1"/>
    <col min="2276" max="2276" width="9.42578125" customWidth="1"/>
    <col min="2277" max="2277" width="10.28515625" customWidth="1"/>
    <col min="2278" max="2278" width="10" customWidth="1"/>
    <col min="2279" max="2280" width="5.85546875" customWidth="1"/>
    <col min="2281" max="2281" width="5.7109375" customWidth="1"/>
    <col min="2282" max="2282" width="5.85546875" customWidth="1"/>
    <col min="2283" max="2283" width="5.5703125" customWidth="1"/>
    <col min="2284" max="2284" width="5.28515625" customWidth="1"/>
    <col min="2285" max="2285" width="4.85546875" customWidth="1"/>
    <col min="2286" max="2286" width="5.42578125" customWidth="1"/>
    <col min="2517" max="2517" width="3.85546875" customWidth="1"/>
    <col min="2518" max="2518" width="27" customWidth="1"/>
    <col min="2519" max="2519" width="5.42578125" customWidth="1"/>
    <col min="2520" max="2520" width="5.28515625" customWidth="1"/>
    <col min="2521" max="2522" width="5.85546875" customWidth="1"/>
    <col min="2523" max="2523" width="5.42578125" customWidth="1"/>
    <col min="2524" max="2524" width="6" customWidth="1"/>
    <col min="2525" max="2525" width="6.5703125" customWidth="1"/>
    <col min="2526" max="2530" width="5.85546875" customWidth="1"/>
    <col min="2531" max="2531" width="9.85546875" customWidth="1"/>
    <col min="2532" max="2532" width="9.42578125" customWidth="1"/>
    <col min="2533" max="2533" width="10.28515625" customWidth="1"/>
    <col min="2534" max="2534" width="10" customWidth="1"/>
    <col min="2535" max="2536" width="5.85546875" customWidth="1"/>
    <col min="2537" max="2537" width="5.7109375" customWidth="1"/>
    <col min="2538" max="2538" width="5.85546875" customWidth="1"/>
    <col min="2539" max="2539" width="5.5703125" customWidth="1"/>
    <col min="2540" max="2540" width="5.28515625" customWidth="1"/>
    <col min="2541" max="2541" width="4.85546875" customWidth="1"/>
    <col min="2542" max="2542" width="5.42578125" customWidth="1"/>
    <col min="2773" max="2773" width="3.85546875" customWidth="1"/>
    <col min="2774" max="2774" width="27" customWidth="1"/>
    <col min="2775" max="2775" width="5.42578125" customWidth="1"/>
    <col min="2776" max="2776" width="5.28515625" customWidth="1"/>
    <col min="2777" max="2778" width="5.85546875" customWidth="1"/>
    <col min="2779" max="2779" width="5.42578125" customWidth="1"/>
    <col min="2780" max="2780" width="6" customWidth="1"/>
    <col min="2781" max="2781" width="6.5703125" customWidth="1"/>
    <col min="2782" max="2786" width="5.85546875" customWidth="1"/>
    <col min="2787" max="2787" width="9.85546875" customWidth="1"/>
    <col min="2788" max="2788" width="9.42578125" customWidth="1"/>
    <col min="2789" max="2789" width="10.28515625" customWidth="1"/>
    <col min="2790" max="2790" width="10" customWidth="1"/>
    <col min="2791" max="2792" width="5.85546875" customWidth="1"/>
    <col min="2793" max="2793" width="5.7109375" customWidth="1"/>
    <col min="2794" max="2794" width="5.85546875" customWidth="1"/>
    <col min="2795" max="2795" width="5.5703125" customWidth="1"/>
    <col min="2796" max="2796" width="5.28515625" customWidth="1"/>
    <col min="2797" max="2797" width="4.85546875" customWidth="1"/>
    <col min="2798" max="2798" width="5.42578125" customWidth="1"/>
    <col min="3029" max="3029" width="3.85546875" customWidth="1"/>
    <col min="3030" max="3030" width="27" customWidth="1"/>
    <col min="3031" max="3031" width="5.42578125" customWidth="1"/>
    <col min="3032" max="3032" width="5.28515625" customWidth="1"/>
    <col min="3033" max="3034" width="5.85546875" customWidth="1"/>
    <col min="3035" max="3035" width="5.42578125" customWidth="1"/>
    <col min="3036" max="3036" width="6" customWidth="1"/>
    <col min="3037" max="3037" width="6.5703125" customWidth="1"/>
    <col min="3038" max="3042" width="5.85546875" customWidth="1"/>
    <col min="3043" max="3043" width="9.85546875" customWidth="1"/>
    <col min="3044" max="3044" width="9.42578125" customWidth="1"/>
    <col min="3045" max="3045" width="10.28515625" customWidth="1"/>
    <col min="3046" max="3046" width="10" customWidth="1"/>
    <col min="3047" max="3048" width="5.85546875" customWidth="1"/>
    <col min="3049" max="3049" width="5.7109375" customWidth="1"/>
    <col min="3050" max="3050" width="5.85546875" customWidth="1"/>
    <col min="3051" max="3051" width="5.5703125" customWidth="1"/>
    <col min="3052" max="3052" width="5.28515625" customWidth="1"/>
    <col min="3053" max="3053" width="4.85546875" customWidth="1"/>
    <col min="3054" max="3054" width="5.42578125" customWidth="1"/>
    <col min="3285" max="3285" width="3.85546875" customWidth="1"/>
    <col min="3286" max="3286" width="27" customWidth="1"/>
    <col min="3287" max="3287" width="5.42578125" customWidth="1"/>
    <col min="3288" max="3288" width="5.28515625" customWidth="1"/>
    <col min="3289" max="3290" width="5.85546875" customWidth="1"/>
    <col min="3291" max="3291" width="5.42578125" customWidth="1"/>
    <col min="3292" max="3292" width="6" customWidth="1"/>
    <col min="3293" max="3293" width="6.5703125" customWidth="1"/>
    <col min="3294" max="3298" width="5.85546875" customWidth="1"/>
    <col min="3299" max="3299" width="9.85546875" customWidth="1"/>
    <col min="3300" max="3300" width="9.42578125" customWidth="1"/>
    <col min="3301" max="3301" width="10.28515625" customWidth="1"/>
    <col min="3302" max="3302" width="10" customWidth="1"/>
    <col min="3303" max="3304" width="5.85546875" customWidth="1"/>
    <col min="3305" max="3305" width="5.7109375" customWidth="1"/>
    <col min="3306" max="3306" width="5.85546875" customWidth="1"/>
    <col min="3307" max="3307" width="5.5703125" customWidth="1"/>
    <col min="3308" max="3308" width="5.28515625" customWidth="1"/>
    <col min="3309" max="3309" width="4.85546875" customWidth="1"/>
    <col min="3310" max="3310" width="5.42578125" customWidth="1"/>
    <col min="3541" max="3541" width="3.85546875" customWidth="1"/>
    <col min="3542" max="3542" width="27" customWidth="1"/>
    <col min="3543" max="3543" width="5.42578125" customWidth="1"/>
    <col min="3544" max="3544" width="5.28515625" customWidth="1"/>
    <col min="3545" max="3546" width="5.85546875" customWidth="1"/>
    <col min="3547" max="3547" width="5.42578125" customWidth="1"/>
    <col min="3548" max="3548" width="6" customWidth="1"/>
    <col min="3549" max="3549" width="6.5703125" customWidth="1"/>
    <col min="3550" max="3554" width="5.85546875" customWidth="1"/>
    <col min="3555" max="3555" width="9.85546875" customWidth="1"/>
    <col min="3556" max="3556" width="9.42578125" customWidth="1"/>
    <col min="3557" max="3557" width="10.28515625" customWidth="1"/>
    <col min="3558" max="3558" width="10" customWidth="1"/>
    <col min="3559" max="3560" width="5.85546875" customWidth="1"/>
    <col min="3561" max="3561" width="5.7109375" customWidth="1"/>
    <col min="3562" max="3562" width="5.85546875" customWidth="1"/>
    <col min="3563" max="3563" width="5.5703125" customWidth="1"/>
    <col min="3564" max="3564" width="5.28515625" customWidth="1"/>
    <col min="3565" max="3565" width="4.85546875" customWidth="1"/>
    <col min="3566" max="3566" width="5.42578125" customWidth="1"/>
    <col min="3797" max="3797" width="3.85546875" customWidth="1"/>
    <col min="3798" max="3798" width="27" customWidth="1"/>
    <col min="3799" max="3799" width="5.42578125" customWidth="1"/>
    <col min="3800" max="3800" width="5.28515625" customWidth="1"/>
    <col min="3801" max="3802" width="5.85546875" customWidth="1"/>
    <col min="3803" max="3803" width="5.42578125" customWidth="1"/>
    <col min="3804" max="3804" width="6" customWidth="1"/>
    <col min="3805" max="3805" width="6.5703125" customWidth="1"/>
    <col min="3806" max="3810" width="5.85546875" customWidth="1"/>
    <col min="3811" max="3811" width="9.85546875" customWidth="1"/>
    <col min="3812" max="3812" width="9.42578125" customWidth="1"/>
    <col min="3813" max="3813" width="10.28515625" customWidth="1"/>
    <col min="3814" max="3814" width="10" customWidth="1"/>
    <col min="3815" max="3816" width="5.85546875" customWidth="1"/>
    <col min="3817" max="3817" width="5.7109375" customWidth="1"/>
    <col min="3818" max="3818" width="5.85546875" customWidth="1"/>
    <col min="3819" max="3819" width="5.5703125" customWidth="1"/>
    <col min="3820" max="3820" width="5.28515625" customWidth="1"/>
    <col min="3821" max="3821" width="4.85546875" customWidth="1"/>
    <col min="3822" max="3822" width="5.42578125" customWidth="1"/>
    <col min="4053" max="4053" width="3.85546875" customWidth="1"/>
    <col min="4054" max="4054" width="27" customWidth="1"/>
    <col min="4055" max="4055" width="5.42578125" customWidth="1"/>
    <col min="4056" max="4056" width="5.28515625" customWidth="1"/>
    <col min="4057" max="4058" width="5.85546875" customWidth="1"/>
    <col min="4059" max="4059" width="5.42578125" customWidth="1"/>
    <col min="4060" max="4060" width="6" customWidth="1"/>
    <col min="4061" max="4061" width="6.5703125" customWidth="1"/>
    <col min="4062" max="4066" width="5.85546875" customWidth="1"/>
    <col min="4067" max="4067" width="9.85546875" customWidth="1"/>
    <col min="4068" max="4068" width="9.42578125" customWidth="1"/>
    <col min="4069" max="4069" width="10.28515625" customWidth="1"/>
    <col min="4070" max="4070" width="10" customWidth="1"/>
    <col min="4071" max="4072" width="5.85546875" customWidth="1"/>
    <col min="4073" max="4073" width="5.7109375" customWidth="1"/>
    <col min="4074" max="4074" width="5.85546875" customWidth="1"/>
    <col min="4075" max="4075" width="5.5703125" customWidth="1"/>
    <col min="4076" max="4076" width="5.28515625" customWidth="1"/>
    <col min="4077" max="4077" width="4.85546875" customWidth="1"/>
    <col min="4078" max="4078" width="5.42578125" customWidth="1"/>
    <col min="4309" max="4309" width="3.85546875" customWidth="1"/>
    <col min="4310" max="4310" width="27" customWidth="1"/>
    <col min="4311" max="4311" width="5.42578125" customWidth="1"/>
    <col min="4312" max="4312" width="5.28515625" customWidth="1"/>
    <col min="4313" max="4314" width="5.85546875" customWidth="1"/>
    <col min="4315" max="4315" width="5.42578125" customWidth="1"/>
    <col min="4316" max="4316" width="6" customWidth="1"/>
    <col min="4317" max="4317" width="6.5703125" customWidth="1"/>
    <col min="4318" max="4322" width="5.85546875" customWidth="1"/>
    <col min="4323" max="4323" width="9.85546875" customWidth="1"/>
    <col min="4324" max="4324" width="9.42578125" customWidth="1"/>
    <col min="4325" max="4325" width="10.28515625" customWidth="1"/>
    <col min="4326" max="4326" width="10" customWidth="1"/>
    <col min="4327" max="4328" width="5.85546875" customWidth="1"/>
    <col min="4329" max="4329" width="5.7109375" customWidth="1"/>
    <col min="4330" max="4330" width="5.85546875" customWidth="1"/>
    <col min="4331" max="4331" width="5.5703125" customWidth="1"/>
    <col min="4332" max="4332" width="5.28515625" customWidth="1"/>
    <col min="4333" max="4333" width="4.85546875" customWidth="1"/>
    <col min="4334" max="4334" width="5.42578125" customWidth="1"/>
    <col min="4565" max="4565" width="3.85546875" customWidth="1"/>
    <col min="4566" max="4566" width="27" customWidth="1"/>
    <col min="4567" max="4567" width="5.42578125" customWidth="1"/>
    <col min="4568" max="4568" width="5.28515625" customWidth="1"/>
    <col min="4569" max="4570" width="5.85546875" customWidth="1"/>
    <col min="4571" max="4571" width="5.42578125" customWidth="1"/>
    <col min="4572" max="4572" width="6" customWidth="1"/>
    <col min="4573" max="4573" width="6.5703125" customWidth="1"/>
    <col min="4574" max="4578" width="5.85546875" customWidth="1"/>
    <col min="4579" max="4579" width="9.85546875" customWidth="1"/>
    <col min="4580" max="4580" width="9.42578125" customWidth="1"/>
    <col min="4581" max="4581" width="10.28515625" customWidth="1"/>
    <col min="4582" max="4582" width="10" customWidth="1"/>
    <col min="4583" max="4584" width="5.85546875" customWidth="1"/>
    <col min="4585" max="4585" width="5.7109375" customWidth="1"/>
    <col min="4586" max="4586" width="5.85546875" customWidth="1"/>
    <col min="4587" max="4587" width="5.5703125" customWidth="1"/>
    <col min="4588" max="4588" width="5.28515625" customWidth="1"/>
    <col min="4589" max="4589" width="4.85546875" customWidth="1"/>
    <col min="4590" max="4590" width="5.42578125" customWidth="1"/>
    <col min="4821" max="4821" width="3.85546875" customWidth="1"/>
    <col min="4822" max="4822" width="27" customWidth="1"/>
    <col min="4823" max="4823" width="5.42578125" customWidth="1"/>
    <col min="4824" max="4824" width="5.28515625" customWidth="1"/>
    <col min="4825" max="4826" width="5.85546875" customWidth="1"/>
    <col min="4827" max="4827" width="5.42578125" customWidth="1"/>
    <col min="4828" max="4828" width="6" customWidth="1"/>
    <col min="4829" max="4829" width="6.5703125" customWidth="1"/>
    <col min="4830" max="4834" width="5.85546875" customWidth="1"/>
    <col min="4835" max="4835" width="9.85546875" customWidth="1"/>
    <col min="4836" max="4836" width="9.42578125" customWidth="1"/>
    <col min="4837" max="4837" width="10.28515625" customWidth="1"/>
    <col min="4838" max="4838" width="10" customWidth="1"/>
    <col min="4839" max="4840" width="5.85546875" customWidth="1"/>
    <col min="4841" max="4841" width="5.7109375" customWidth="1"/>
    <col min="4842" max="4842" width="5.85546875" customWidth="1"/>
    <col min="4843" max="4843" width="5.5703125" customWidth="1"/>
    <col min="4844" max="4844" width="5.28515625" customWidth="1"/>
    <col min="4845" max="4845" width="4.85546875" customWidth="1"/>
    <col min="4846" max="4846" width="5.42578125" customWidth="1"/>
    <col min="5077" max="5077" width="3.85546875" customWidth="1"/>
    <col min="5078" max="5078" width="27" customWidth="1"/>
    <col min="5079" max="5079" width="5.42578125" customWidth="1"/>
    <col min="5080" max="5080" width="5.28515625" customWidth="1"/>
    <col min="5081" max="5082" width="5.85546875" customWidth="1"/>
    <col min="5083" max="5083" width="5.42578125" customWidth="1"/>
    <col min="5084" max="5084" width="6" customWidth="1"/>
    <col min="5085" max="5085" width="6.5703125" customWidth="1"/>
    <col min="5086" max="5090" width="5.85546875" customWidth="1"/>
    <col min="5091" max="5091" width="9.85546875" customWidth="1"/>
    <col min="5092" max="5092" width="9.42578125" customWidth="1"/>
    <col min="5093" max="5093" width="10.28515625" customWidth="1"/>
    <col min="5094" max="5094" width="10" customWidth="1"/>
    <col min="5095" max="5096" width="5.85546875" customWidth="1"/>
    <col min="5097" max="5097" width="5.7109375" customWidth="1"/>
    <col min="5098" max="5098" width="5.85546875" customWidth="1"/>
    <col min="5099" max="5099" width="5.5703125" customWidth="1"/>
    <col min="5100" max="5100" width="5.28515625" customWidth="1"/>
    <col min="5101" max="5101" width="4.85546875" customWidth="1"/>
    <col min="5102" max="5102" width="5.42578125" customWidth="1"/>
    <col min="5333" max="5333" width="3.85546875" customWidth="1"/>
    <col min="5334" max="5334" width="27" customWidth="1"/>
    <col min="5335" max="5335" width="5.42578125" customWidth="1"/>
    <col min="5336" max="5336" width="5.28515625" customWidth="1"/>
    <col min="5337" max="5338" width="5.85546875" customWidth="1"/>
    <col min="5339" max="5339" width="5.42578125" customWidth="1"/>
    <col min="5340" max="5340" width="6" customWidth="1"/>
    <col min="5341" max="5341" width="6.5703125" customWidth="1"/>
    <col min="5342" max="5346" width="5.85546875" customWidth="1"/>
    <col min="5347" max="5347" width="9.85546875" customWidth="1"/>
    <col min="5348" max="5348" width="9.42578125" customWidth="1"/>
    <col min="5349" max="5349" width="10.28515625" customWidth="1"/>
    <col min="5350" max="5350" width="10" customWidth="1"/>
    <col min="5351" max="5352" width="5.85546875" customWidth="1"/>
    <col min="5353" max="5353" width="5.7109375" customWidth="1"/>
    <col min="5354" max="5354" width="5.85546875" customWidth="1"/>
    <col min="5355" max="5355" width="5.5703125" customWidth="1"/>
    <col min="5356" max="5356" width="5.28515625" customWidth="1"/>
    <col min="5357" max="5357" width="4.85546875" customWidth="1"/>
    <col min="5358" max="5358" width="5.42578125" customWidth="1"/>
    <col min="5589" max="5589" width="3.85546875" customWidth="1"/>
    <col min="5590" max="5590" width="27" customWidth="1"/>
    <col min="5591" max="5591" width="5.42578125" customWidth="1"/>
    <col min="5592" max="5592" width="5.28515625" customWidth="1"/>
    <col min="5593" max="5594" width="5.85546875" customWidth="1"/>
    <col min="5595" max="5595" width="5.42578125" customWidth="1"/>
    <col min="5596" max="5596" width="6" customWidth="1"/>
    <col min="5597" max="5597" width="6.5703125" customWidth="1"/>
    <col min="5598" max="5602" width="5.85546875" customWidth="1"/>
    <col min="5603" max="5603" width="9.85546875" customWidth="1"/>
    <col min="5604" max="5604" width="9.42578125" customWidth="1"/>
    <col min="5605" max="5605" width="10.28515625" customWidth="1"/>
    <col min="5606" max="5606" width="10" customWidth="1"/>
    <col min="5607" max="5608" width="5.85546875" customWidth="1"/>
    <col min="5609" max="5609" width="5.7109375" customWidth="1"/>
    <col min="5610" max="5610" width="5.85546875" customWidth="1"/>
    <col min="5611" max="5611" width="5.5703125" customWidth="1"/>
    <col min="5612" max="5612" width="5.28515625" customWidth="1"/>
    <col min="5613" max="5613" width="4.85546875" customWidth="1"/>
    <col min="5614" max="5614" width="5.42578125" customWidth="1"/>
    <col min="5845" max="5845" width="3.85546875" customWidth="1"/>
    <col min="5846" max="5846" width="27" customWidth="1"/>
    <col min="5847" max="5847" width="5.42578125" customWidth="1"/>
    <col min="5848" max="5848" width="5.28515625" customWidth="1"/>
    <col min="5849" max="5850" width="5.85546875" customWidth="1"/>
    <col min="5851" max="5851" width="5.42578125" customWidth="1"/>
    <col min="5852" max="5852" width="6" customWidth="1"/>
    <col min="5853" max="5853" width="6.5703125" customWidth="1"/>
    <col min="5854" max="5858" width="5.85546875" customWidth="1"/>
    <col min="5859" max="5859" width="9.85546875" customWidth="1"/>
    <col min="5860" max="5860" width="9.42578125" customWidth="1"/>
    <col min="5861" max="5861" width="10.28515625" customWidth="1"/>
    <col min="5862" max="5862" width="10" customWidth="1"/>
    <col min="5863" max="5864" width="5.85546875" customWidth="1"/>
    <col min="5865" max="5865" width="5.7109375" customWidth="1"/>
    <col min="5866" max="5866" width="5.85546875" customWidth="1"/>
    <col min="5867" max="5867" width="5.5703125" customWidth="1"/>
    <col min="5868" max="5868" width="5.28515625" customWidth="1"/>
    <col min="5869" max="5869" width="4.85546875" customWidth="1"/>
    <col min="5870" max="5870" width="5.42578125" customWidth="1"/>
    <col min="6101" max="6101" width="3.85546875" customWidth="1"/>
    <col min="6102" max="6102" width="27" customWidth="1"/>
    <col min="6103" max="6103" width="5.42578125" customWidth="1"/>
    <col min="6104" max="6104" width="5.28515625" customWidth="1"/>
    <col min="6105" max="6106" width="5.85546875" customWidth="1"/>
    <col min="6107" max="6107" width="5.42578125" customWidth="1"/>
    <col min="6108" max="6108" width="6" customWidth="1"/>
    <col min="6109" max="6109" width="6.5703125" customWidth="1"/>
    <col min="6110" max="6114" width="5.85546875" customWidth="1"/>
    <col min="6115" max="6115" width="9.85546875" customWidth="1"/>
    <col min="6116" max="6116" width="9.42578125" customWidth="1"/>
    <col min="6117" max="6117" width="10.28515625" customWidth="1"/>
    <col min="6118" max="6118" width="10" customWidth="1"/>
    <col min="6119" max="6120" width="5.85546875" customWidth="1"/>
    <col min="6121" max="6121" width="5.7109375" customWidth="1"/>
    <col min="6122" max="6122" width="5.85546875" customWidth="1"/>
    <col min="6123" max="6123" width="5.5703125" customWidth="1"/>
    <col min="6124" max="6124" width="5.28515625" customWidth="1"/>
    <col min="6125" max="6125" width="4.85546875" customWidth="1"/>
    <col min="6126" max="6126" width="5.42578125" customWidth="1"/>
    <col min="6357" max="6357" width="3.85546875" customWidth="1"/>
    <col min="6358" max="6358" width="27" customWidth="1"/>
    <col min="6359" max="6359" width="5.42578125" customWidth="1"/>
    <col min="6360" max="6360" width="5.28515625" customWidth="1"/>
    <col min="6361" max="6362" width="5.85546875" customWidth="1"/>
    <col min="6363" max="6363" width="5.42578125" customWidth="1"/>
    <col min="6364" max="6364" width="6" customWidth="1"/>
    <col min="6365" max="6365" width="6.5703125" customWidth="1"/>
    <col min="6366" max="6370" width="5.85546875" customWidth="1"/>
    <col min="6371" max="6371" width="9.85546875" customWidth="1"/>
    <col min="6372" max="6372" width="9.42578125" customWidth="1"/>
    <col min="6373" max="6373" width="10.28515625" customWidth="1"/>
    <col min="6374" max="6374" width="10" customWidth="1"/>
    <col min="6375" max="6376" width="5.85546875" customWidth="1"/>
    <col min="6377" max="6377" width="5.7109375" customWidth="1"/>
    <col min="6378" max="6378" width="5.85546875" customWidth="1"/>
    <col min="6379" max="6379" width="5.5703125" customWidth="1"/>
    <col min="6380" max="6380" width="5.28515625" customWidth="1"/>
    <col min="6381" max="6381" width="4.85546875" customWidth="1"/>
    <col min="6382" max="6382" width="5.42578125" customWidth="1"/>
    <col min="6613" max="6613" width="3.85546875" customWidth="1"/>
    <col min="6614" max="6614" width="27" customWidth="1"/>
    <col min="6615" max="6615" width="5.42578125" customWidth="1"/>
    <col min="6616" max="6616" width="5.28515625" customWidth="1"/>
    <col min="6617" max="6618" width="5.85546875" customWidth="1"/>
    <col min="6619" max="6619" width="5.42578125" customWidth="1"/>
    <col min="6620" max="6620" width="6" customWidth="1"/>
    <col min="6621" max="6621" width="6.5703125" customWidth="1"/>
    <col min="6622" max="6626" width="5.85546875" customWidth="1"/>
    <col min="6627" max="6627" width="9.85546875" customWidth="1"/>
    <col min="6628" max="6628" width="9.42578125" customWidth="1"/>
    <col min="6629" max="6629" width="10.28515625" customWidth="1"/>
    <col min="6630" max="6630" width="10" customWidth="1"/>
    <col min="6631" max="6632" width="5.85546875" customWidth="1"/>
    <col min="6633" max="6633" width="5.7109375" customWidth="1"/>
    <col min="6634" max="6634" width="5.85546875" customWidth="1"/>
    <col min="6635" max="6635" width="5.5703125" customWidth="1"/>
    <col min="6636" max="6636" width="5.28515625" customWidth="1"/>
    <col min="6637" max="6637" width="4.85546875" customWidth="1"/>
    <col min="6638" max="6638" width="5.42578125" customWidth="1"/>
    <col min="6869" max="6869" width="3.85546875" customWidth="1"/>
    <col min="6870" max="6870" width="27" customWidth="1"/>
    <col min="6871" max="6871" width="5.42578125" customWidth="1"/>
    <col min="6872" max="6872" width="5.28515625" customWidth="1"/>
    <col min="6873" max="6874" width="5.85546875" customWidth="1"/>
    <col min="6875" max="6875" width="5.42578125" customWidth="1"/>
    <col min="6876" max="6876" width="6" customWidth="1"/>
    <col min="6877" max="6877" width="6.5703125" customWidth="1"/>
    <col min="6878" max="6882" width="5.85546875" customWidth="1"/>
    <col min="6883" max="6883" width="9.85546875" customWidth="1"/>
    <col min="6884" max="6884" width="9.42578125" customWidth="1"/>
    <col min="6885" max="6885" width="10.28515625" customWidth="1"/>
    <col min="6886" max="6886" width="10" customWidth="1"/>
    <col min="6887" max="6888" width="5.85546875" customWidth="1"/>
    <col min="6889" max="6889" width="5.7109375" customWidth="1"/>
    <col min="6890" max="6890" width="5.85546875" customWidth="1"/>
    <col min="6891" max="6891" width="5.5703125" customWidth="1"/>
    <col min="6892" max="6892" width="5.28515625" customWidth="1"/>
    <col min="6893" max="6893" width="4.85546875" customWidth="1"/>
    <col min="6894" max="6894" width="5.42578125" customWidth="1"/>
    <col min="7125" max="7125" width="3.85546875" customWidth="1"/>
    <col min="7126" max="7126" width="27" customWidth="1"/>
    <col min="7127" max="7127" width="5.42578125" customWidth="1"/>
    <col min="7128" max="7128" width="5.28515625" customWidth="1"/>
    <col min="7129" max="7130" width="5.85546875" customWidth="1"/>
    <col min="7131" max="7131" width="5.42578125" customWidth="1"/>
    <col min="7132" max="7132" width="6" customWidth="1"/>
    <col min="7133" max="7133" width="6.5703125" customWidth="1"/>
    <col min="7134" max="7138" width="5.85546875" customWidth="1"/>
    <col min="7139" max="7139" width="9.85546875" customWidth="1"/>
    <col min="7140" max="7140" width="9.42578125" customWidth="1"/>
    <col min="7141" max="7141" width="10.28515625" customWidth="1"/>
    <col min="7142" max="7142" width="10" customWidth="1"/>
    <col min="7143" max="7144" width="5.85546875" customWidth="1"/>
    <col min="7145" max="7145" width="5.7109375" customWidth="1"/>
    <col min="7146" max="7146" width="5.85546875" customWidth="1"/>
    <col min="7147" max="7147" width="5.5703125" customWidth="1"/>
    <col min="7148" max="7148" width="5.28515625" customWidth="1"/>
    <col min="7149" max="7149" width="4.85546875" customWidth="1"/>
    <col min="7150" max="7150" width="5.42578125" customWidth="1"/>
    <col min="7381" max="7381" width="3.85546875" customWidth="1"/>
    <col min="7382" max="7382" width="27" customWidth="1"/>
    <col min="7383" max="7383" width="5.42578125" customWidth="1"/>
    <col min="7384" max="7384" width="5.28515625" customWidth="1"/>
    <col min="7385" max="7386" width="5.85546875" customWidth="1"/>
    <col min="7387" max="7387" width="5.42578125" customWidth="1"/>
    <col min="7388" max="7388" width="6" customWidth="1"/>
    <col min="7389" max="7389" width="6.5703125" customWidth="1"/>
    <col min="7390" max="7394" width="5.85546875" customWidth="1"/>
    <col min="7395" max="7395" width="9.85546875" customWidth="1"/>
    <col min="7396" max="7396" width="9.42578125" customWidth="1"/>
    <col min="7397" max="7397" width="10.28515625" customWidth="1"/>
    <col min="7398" max="7398" width="10" customWidth="1"/>
    <col min="7399" max="7400" width="5.85546875" customWidth="1"/>
    <col min="7401" max="7401" width="5.7109375" customWidth="1"/>
    <col min="7402" max="7402" width="5.85546875" customWidth="1"/>
    <col min="7403" max="7403" width="5.5703125" customWidth="1"/>
    <col min="7404" max="7404" width="5.28515625" customWidth="1"/>
    <col min="7405" max="7405" width="4.85546875" customWidth="1"/>
    <col min="7406" max="7406" width="5.42578125" customWidth="1"/>
    <col min="7637" max="7637" width="3.85546875" customWidth="1"/>
    <col min="7638" max="7638" width="27" customWidth="1"/>
    <col min="7639" max="7639" width="5.42578125" customWidth="1"/>
    <col min="7640" max="7640" width="5.28515625" customWidth="1"/>
    <col min="7641" max="7642" width="5.85546875" customWidth="1"/>
    <col min="7643" max="7643" width="5.42578125" customWidth="1"/>
    <col min="7644" max="7644" width="6" customWidth="1"/>
    <col min="7645" max="7645" width="6.5703125" customWidth="1"/>
    <col min="7646" max="7650" width="5.85546875" customWidth="1"/>
    <col min="7651" max="7651" width="9.85546875" customWidth="1"/>
    <col min="7652" max="7652" width="9.42578125" customWidth="1"/>
    <col min="7653" max="7653" width="10.28515625" customWidth="1"/>
    <col min="7654" max="7654" width="10" customWidth="1"/>
    <col min="7655" max="7656" width="5.85546875" customWidth="1"/>
    <col min="7657" max="7657" width="5.7109375" customWidth="1"/>
    <col min="7658" max="7658" width="5.85546875" customWidth="1"/>
    <col min="7659" max="7659" width="5.5703125" customWidth="1"/>
    <col min="7660" max="7660" width="5.28515625" customWidth="1"/>
    <col min="7661" max="7661" width="4.85546875" customWidth="1"/>
    <col min="7662" max="7662" width="5.42578125" customWidth="1"/>
    <col min="7893" max="7893" width="3.85546875" customWidth="1"/>
    <col min="7894" max="7894" width="27" customWidth="1"/>
    <col min="7895" max="7895" width="5.42578125" customWidth="1"/>
    <col min="7896" max="7896" width="5.28515625" customWidth="1"/>
    <col min="7897" max="7898" width="5.85546875" customWidth="1"/>
    <col min="7899" max="7899" width="5.42578125" customWidth="1"/>
    <col min="7900" max="7900" width="6" customWidth="1"/>
    <col min="7901" max="7901" width="6.5703125" customWidth="1"/>
    <col min="7902" max="7906" width="5.85546875" customWidth="1"/>
    <col min="7907" max="7907" width="9.85546875" customWidth="1"/>
    <col min="7908" max="7908" width="9.42578125" customWidth="1"/>
    <col min="7909" max="7909" width="10.28515625" customWidth="1"/>
    <col min="7910" max="7910" width="10" customWidth="1"/>
    <col min="7911" max="7912" width="5.85546875" customWidth="1"/>
    <col min="7913" max="7913" width="5.7109375" customWidth="1"/>
    <col min="7914" max="7914" width="5.85546875" customWidth="1"/>
    <col min="7915" max="7915" width="5.5703125" customWidth="1"/>
    <col min="7916" max="7916" width="5.28515625" customWidth="1"/>
    <col min="7917" max="7917" width="4.85546875" customWidth="1"/>
    <col min="7918" max="7918" width="5.42578125" customWidth="1"/>
    <col min="8149" max="8149" width="3.85546875" customWidth="1"/>
    <col min="8150" max="8150" width="27" customWidth="1"/>
    <col min="8151" max="8151" width="5.42578125" customWidth="1"/>
    <col min="8152" max="8152" width="5.28515625" customWidth="1"/>
    <col min="8153" max="8154" width="5.85546875" customWidth="1"/>
    <col min="8155" max="8155" width="5.42578125" customWidth="1"/>
    <col min="8156" max="8156" width="6" customWidth="1"/>
    <col min="8157" max="8157" width="6.5703125" customWidth="1"/>
    <col min="8158" max="8162" width="5.85546875" customWidth="1"/>
    <col min="8163" max="8163" width="9.85546875" customWidth="1"/>
    <col min="8164" max="8164" width="9.42578125" customWidth="1"/>
    <col min="8165" max="8165" width="10.28515625" customWidth="1"/>
    <col min="8166" max="8166" width="10" customWidth="1"/>
    <col min="8167" max="8168" width="5.85546875" customWidth="1"/>
    <col min="8169" max="8169" width="5.7109375" customWidth="1"/>
    <col min="8170" max="8170" width="5.85546875" customWidth="1"/>
    <col min="8171" max="8171" width="5.5703125" customWidth="1"/>
    <col min="8172" max="8172" width="5.28515625" customWidth="1"/>
    <col min="8173" max="8173" width="4.85546875" customWidth="1"/>
    <col min="8174" max="8174" width="5.42578125" customWidth="1"/>
    <col min="8405" max="8405" width="3.85546875" customWidth="1"/>
    <col min="8406" max="8406" width="27" customWidth="1"/>
    <col min="8407" max="8407" width="5.42578125" customWidth="1"/>
    <col min="8408" max="8408" width="5.28515625" customWidth="1"/>
    <col min="8409" max="8410" width="5.85546875" customWidth="1"/>
    <col min="8411" max="8411" width="5.42578125" customWidth="1"/>
    <col min="8412" max="8412" width="6" customWidth="1"/>
    <col min="8413" max="8413" width="6.5703125" customWidth="1"/>
    <col min="8414" max="8418" width="5.85546875" customWidth="1"/>
    <col min="8419" max="8419" width="9.85546875" customWidth="1"/>
    <col min="8420" max="8420" width="9.42578125" customWidth="1"/>
    <col min="8421" max="8421" width="10.28515625" customWidth="1"/>
    <col min="8422" max="8422" width="10" customWidth="1"/>
    <col min="8423" max="8424" width="5.85546875" customWidth="1"/>
    <col min="8425" max="8425" width="5.7109375" customWidth="1"/>
    <col min="8426" max="8426" width="5.85546875" customWidth="1"/>
    <col min="8427" max="8427" width="5.5703125" customWidth="1"/>
    <col min="8428" max="8428" width="5.28515625" customWidth="1"/>
    <col min="8429" max="8429" width="4.85546875" customWidth="1"/>
    <col min="8430" max="8430" width="5.42578125" customWidth="1"/>
    <col min="8661" max="8661" width="3.85546875" customWidth="1"/>
    <col min="8662" max="8662" width="27" customWidth="1"/>
    <col min="8663" max="8663" width="5.42578125" customWidth="1"/>
    <col min="8664" max="8664" width="5.28515625" customWidth="1"/>
    <col min="8665" max="8666" width="5.85546875" customWidth="1"/>
    <col min="8667" max="8667" width="5.42578125" customWidth="1"/>
    <col min="8668" max="8668" width="6" customWidth="1"/>
    <col min="8669" max="8669" width="6.5703125" customWidth="1"/>
    <col min="8670" max="8674" width="5.85546875" customWidth="1"/>
    <col min="8675" max="8675" width="9.85546875" customWidth="1"/>
    <col min="8676" max="8676" width="9.42578125" customWidth="1"/>
    <col min="8677" max="8677" width="10.28515625" customWidth="1"/>
    <col min="8678" max="8678" width="10" customWidth="1"/>
    <col min="8679" max="8680" width="5.85546875" customWidth="1"/>
    <col min="8681" max="8681" width="5.7109375" customWidth="1"/>
    <col min="8682" max="8682" width="5.85546875" customWidth="1"/>
    <col min="8683" max="8683" width="5.5703125" customWidth="1"/>
    <col min="8684" max="8684" width="5.28515625" customWidth="1"/>
    <col min="8685" max="8685" width="4.85546875" customWidth="1"/>
    <col min="8686" max="8686" width="5.42578125" customWidth="1"/>
    <col min="8917" max="8917" width="3.85546875" customWidth="1"/>
    <col min="8918" max="8918" width="27" customWidth="1"/>
    <col min="8919" max="8919" width="5.42578125" customWidth="1"/>
    <col min="8920" max="8920" width="5.28515625" customWidth="1"/>
    <col min="8921" max="8922" width="5.85546875" customWidth="1"/>
    <col min="8923" max="8923" width="5.42578125" customWidth="1"/>
    <col min="8924" max="8924" width="6" customWidth="1"/>
    <col min="8925" max="8925" width="6.5703125" customWidth="1"/>
    <col min="8926" max="8930" width="5.85546875" customWidth="1"/>
    <col min="8931" max="8931" width="9.85546875" customWidth="1"/>
    <col min="8932" max="8932" width="9.42578125" customWidth="1"/>
    <col min="8933" max="8933" width="10.28515625" customWidth="1"/>
    <col min="8934" max="8934" width="10" customWidth="1"/>
    <col min="8935" max="8936" width="5.85546875" customWidth="1"/>
    <col min="8937" max="8937" width="5.7109375" customWidth="1"/>
    <col min="8938" max="8938" width="5.85546875" customWidth="1"/>
    <col min="8939" max="8939" width="5.5703125" customWidth="1"/>
    <col min="8940" max="8940" width="5.28515625" customWidth="1"/>
    <col min="8941" max="8941" width="4.85546875" customWidth="1"/>
    <col min="8942" max="8942" width="5.42578125" customWidth="1"/>
    <col min="9173" max="9173" width="3.85546875" customWidth="1"/>
    <col min="9174" max="9174" width="27" customWidth="1"/>
    <col min="9175" max="9175" width="5.42578125" customWidth="1"/>
    <col min="9176" max="9176" width="5.28515625" customWidth="1"/>
    <col min="9177" max="9178" width="5.85546875" customWidth="1"/>
    <col min="9179" max="9179" width="5.42578125" customWidth="1"/>
    <col min="9180" max="9180" width="6" customWidth="1"/>
    <col min="9181" max="9181" width="6.5703125" customWidth="1"/>
    <col min="9182" max="9186" width="5.85546875" customWidth="1"/>
    <col min="9187" max="9187" width="9.85546875" customWidth="1"/>
    <col min="9188" max="9188" width="9.42578125" customWidth="1"/>
    <col min="9189" max="9189" width="10.28515625" customWidth="1"/>
    <col min="9190" max="9190" width="10" customWidth="1"/>
    <col min="9191" max="9192" width="5.85546875" customWidth="1"/>
    <col min="9193" max="9193" width="5.7109375" customWidth="1"/>
    <col min="9194" max="9194" width="5.85546875" customWidth="1"/>
    <col min="9195" max="9195" width="5.5703125" customWidth="1"/>
    <col min="9196" max="9196" width="5.28515625" customWidth="1"/>
    <col min="9197" max="9197" width="4.85546875" customWidth="1"/>
    <col min="9198" max="9198" width="5.42578125" customWidth="1"/>
    <col min="9429" max="9429" width="3.85546875" customWidth="1"/>
    <col min="9430" max="9430" width="27" customWidth="1"/>
    <col min="9431" max="9431" width="5.42578125" customWidth="1"/>
    <col min="9432" max="9432" width="5.28515625" customWidth="1"/>
    <col min="9433" max="9434" width="5.85546875" customWidth="1"/>
    <col min="9435" max="9435" width="5.42578125" customWidth="1"/>
    <col min="9436" max="9436" width="6" customWidth="1"/>
    <col min="9437" max="9437" width="6.5703125" customWidth="1"/>
    <col min="9438" max="9442" width="5.85546875" customWidth="1"/>
    <col min="9443" max="9443" width="9.85546875" customWidth="1"/>
    <col min="9444" max="9444" width="9.42578125" customWidth="1"/>
    <col min="9445" max="9445" width="10.28515625" customWidth="1"/>
    <col min="9446" max="9446" width="10" customWidth="1"/>
    <col min="9447" max="9448" width="5.85546875" customWidth="1"/>
    <col min="9449" max="9449" width="5.7109375" customWidth="1"/>
    <col min="9450" max="9450" width="5.85546875" customWidth="1"/>
    <col min="9451" max="9451" width="5.5703125" customWidth="1"/>
    <col min="9452" max="9452" width="5.28515625" customWidth="1"/>
    <col min="9453" max="9453" width="4.85546875" customWidth="1"/>
    <col min="9454" max="9454" width="5.42578125" customWidth="1"/>
    <col min="9685" max="9685" width="3.85546875" customWidth="1"/>
    <col min="9686" max="9686" width="27" customWidth="1"/>
    <col min="9687" max="9687" width="5.42578125" customWidth="1"/>
    <col min="9688" max="9688" width="5.28515625" customWidth="1"/>
    <col min="9689" max="9690" width="5.85546875" customWidth="1"/>
    <col min="9691" max="9691" width="5.42578125" customWidth="1"/>
    <col min="9692" max="9692" width="6" customWidth="1"/>
    <col min="9693" max="9693" width="6.5703125" customWidth="1"/>
    <col min="9694" max="9698" width="5.85546875" customWidth="1"/>
    <col min="9699" max="9699" width="9.85546875" customWidth="1"/>
    <col min="9700" max="9700" width="9.42578125" customWidth="1"/>
    <col min="9701" max="9701" width="10.28515625" customWidth="1"/>
    <col min="9702" max="9702" width="10" customWidth="1"/>
    <col min="9703" max="9704" width="5.85546875" customWidth="1"/>
    <col min="9705" max="9705" width="5.7109375" customWidth="1"/>
    <col min="9706" max="9706" width="5.85546875" customWidth="1"/>
    <col min="9707" max="9707" width="5.5703125" customWidth="1"/>
    <col min="9708" max="9708" width="5.28515625" customWidth="1"/>
    <col min="9709" max="9709" width="4.85546875" customWidth="1"/>
    <col min="9710" max="9710" width="5.42578125" customWidth="1"/>
    <col min="9941" max="9941" width="3.85546875" customWidth="1"/>
    <col min="9942" max="9942" width="27" customWidth="1"/>
    <col min="9943" max="9943" width="5.42578125" customWidth="1"/>
    <col min="9944" max="9944" width="5.28515625" customWidth="1"/>
    <col min="9945" max="9946" width="5.85546875" customWidth="1"/>
    <col min="9947" max="9947" width="5.42578125" customWidth="1"/>
    <col min="9948" max="9948" width="6" customWidth="1"/>
    <col min="9949" max="9949" width="6.5703125" customWidth="1"/>
    <col min="9950" max="9954" width="5.85546875" customWidth="1"/>
    <col min="9955" max="9955" width="9.85546875" customWidth="1"/>
    <col min="9956" max="9956" width="9.42578125" customWidth="1"/>
    <col min="9957" max="9957" width="10.28515625" customWidth="1"/>
    <col min="9958" max="9958" width="10" customWidth="1"/>
    <col min="9959" max="9960" width="5.85546875" customWidth="1"/>
    <col min="9961" max="9961" width="5.7109375" customWidth="1"/>
    <col min="9962" max="9962" width="5.85546875" customWidth="1"/>
    <col min="9963" max="9963" width="5.5703125" customWidth="1"/>
    <col min="9964" max="9964" width="5.28515625" customWidth="1"/>
    <col min="9965" max="9965" width="4.85546875" customWidth="1"/>
    <col min="9966" max="9966" width="5.42578125" customWidth="1"/>
    <col min="10197" max="10197" width="3.85546875" customWidth="1"/>
    <col min="10198" max="10198" width="27" customWidth="1"/>
    <col min="10199" max="10199" width="5.42578125" customWidth="1"/>
    <col min="10200" max="10200" width="5.28515625" customWidth="1"/>
    <col min="10201" max="10202" width="5.85546875" customWidth="1"/>
    <col min="10203" max="10203" width="5.42578125" customWidth="1"/>
    <col min="10204" max="10204" width="6" customWidth="1"/>
    <col min="10205" max="10205" width="6.5703125" customWidth="1"/>
    <col min="10206" max="10210" width="5.85546875" customWidth="1"/>
    <col min="10211" max="10211" width="9.85546875" customWidth="1"/>
    <col min="10212" max="10212" width="9.42578125" customWidth="1"/>
    <col min="10213" max="10213" width="10.28515625" customWidth="1"/>
    <col min="10214" max="10214" width="10" customWidth="1"/>
    <col min="10215" max="10216" width="5.85546875" customWidth="1"/>
    <col min="10217" max="10217" width="5.7109375" customWidth="1"/>
    <col min="10218" max="10218" width="5.85546875" customWidth="1"/>
    <col min="10219" max="10219" width="5.5703125" customWidth="1"/>
    <col min="10220" max="10220" width="5.28515625" customWidth="1"/>
    <col min="10221" max="10221" width="4.85546875" customWidth="1"/>
    <col min="10222" max="10222" width="5.42578125" customWidth="1"/>
    <col min="10453" max="10453" width="3.85546875" customWidth="1"/>
    <col min="10454" max="10454" width="27" customWidth="1"/>
    <col min="10455" max="10455" width="5.42578125" customWidth="1"/>
    <col min="10456" max="10456" width="5.28515625" customWidth="1"/>
    <col min="10457" max="10458" width="5.85546875" customWidth="1"/>
    <col min="10459" max="10459" width="5.42578125" customWidth="1"/>
    <col min="10460" max="10460" width="6" customWidth="1"/>
    <col min="10461" max="10461" width="6.5703125" customWidth="1"/>
    <col min="10462" max="10466" width="5.85546875" customWidth="1"/>
    <col min="10467" max="10467" width="9.85546875" customWidth="1"/>
    <col min="10468" max="10468" width="9.42578125" customWidth="1"/>
    <col min="10469" max="10469" width="10.28515625" customWidth="1"/>
    <col min="10470" max="10470" width="10" customWidth="1"/>
    <col min="10471" max="10472" width="5.85546875" customWidth="1"/>
    <col min="10473" max="10473" width="5.7109375" customWidth="1"/>
    <col min="10474" max="10474" width="5.85546875" customWidth="1"/>
    <col min="10475" max="10475" width="5.5703125" customWidth="1"/>
    <col min="10476" max="10476" width="5.28515625" customWidth="1"/>
    <col min="10477" max="10477" width="4.85546875" customWidth="1"/>
    <col min="10478" max="10478" width="5.42578125" customWidth="1"/>
    <col min="10709" max="10709" width="3.85546875" customWidth="1"/>
    <col min="10710" max="10710" width="27" customWidth="1"/>
    <col min="10711" max="10711" width="5.42578125" customWidth="1"/>
    <col min="10712" max="10712" width="5.28515625" customWidth="1"/>
    <col min="10713" max="10714" width="5.85546875" customWidth="1"/>
    <col min="10715" max="10715" width="5.42578125" customWidth="1"/>
    <col min="10716" max="10716" width="6" customWidth="1"/>
    <col min="10717" max="10717" width="6.5703125" customWidth="1"/>
    <col min="10718" max="10722" width="5.85546875" customWidth="1"/>
    <col min="10723" max="10723" width="9.85546875" customWidth="1"/>
    <col min="10724" max="10724" width="9.42578125" customWidth="1"/>
    <col min="10725" max="10725" width="10.28515625" customWidth="1"/>
    <col min="10726" max="10726" width="10" customWidth="1"/>
    <col min="10727" max="10728" width="5.85546875" customWidth="1"/>
    <col min="10729" max="10729" width="5.7109375" customWidth="1"/>
    <col min="10730" max="10730" width="5.85546875" customWidth="1"/>
    <col min="10731" max="10731" width="5.5703125" customWidth="1"/>
    <col min="10732" max="10732" width="5.28515625" customWidth="1"/>
    <col min="10733" max="10733" width="4.85546875" customWidth="1"/>
    <col min="10734" max="10734" width="5.42578125" customWidth="1"/>
    <col min="10965" max="10965" width="3.85546875" customWidth="1"/>
    <col min="10966" max="10966" width="27" customWidth="1"/>
    <col min="10967" max="10967" width="5.42578125" customWidth="1"/>
    <col min="10968" max="10968" width="5.28515625" customWidth="1"/>
    <col min="10969" max="10970" width="5.85546875" customWidth="1"/>
    <col min="10971" max="10971" width="5.42578125" customWidth="1"/>
    <col min="10972" max="10972" width="6" customWidth="1"/>
    <col min="10973" max="10973" width="6.5703125" customWidth="1"/>
    <col min="10974" max="10978" width="5.85546875" customWidth="1"/>
    <col min="10979" max="10979" width="9.85546875" customWidth="1"/>
    <col min="10980" max="10980" width="9.42578125" customWidth="1"/>
    <col min="10981" max="10981" width="10.28515625" customWidth="1"/>
    <col min="10982" max="10982" width="10" customWidth="1"/>
    <col min="10983" max="10984" width="5.85546875" customWidth="1"/>
    <col min="10985" max="10985" width="5.7109375" customWidth="1"/>
    <col min="10986" max="10986" width="5.85546875" customWidth="1"/>
    <col min="10987" max="10987" width="5.5703125" customWidth="1"/>
    <col min="10988" max="10988" width="5.28515625" customWidth="1"/>
    <col min="10989" max="10989" width="4.85546875" customWidth="1"/>
    <col min="10990" max="10990" width="5.42578125" customWidth="1"/>
    <col min="11221" max="11221" width="3.85546875" customWidth="1"/>
    <col min="11222" max="11222" width="27" customWidth="1"/>
    <col min="11223" max="11223" width="5.42578125" customWidth="1"/>
    <col min="11224" max="11224" width="5.28515625" customWidth="1"/>
    <col min="11225" max="11226" width="5.85546875" customWidth="1"/>
    <col min="11227" max="11227" width="5.42578125" customWidth="1"/>
    <col min="11228" max="11228" width="6" customWidth="1"/>
    <col min="11229" max="11229" width="6.5703125" customWidth="1"/>
    <col min="11230" max="11234" width="5.85546875" customWidth="1"/>
    <col min="11235" max="11235" width="9.85546875" customWidth="1"/>
    <col min="11236" max="11236" width="9.42578125" customWidth="1"/>
    <col min="11237" max="11237" width="10.28515625" customWidth="1"/>
    <col min="11238" max="11238" width="10" customWidth="1"/>
    <col min="11239" max="11240" width="5.85546875" customWidth="1"/>
    <col min="11241" max="11241" width="5.7109375" customWidth="1"/>
    <col min="11242" max="11242" width="5.85546875" customWidth="1"/>
    <col min="11243" max="11243" width="5.5703125" customWidth="1"/>
    <col min="11244" max="11244" width="5.28515625" customWidth="1"/>
    <col min="11245" max="11245" width="4.85546875" customWidth="1"/>
    <col min="11246" max="11246" width="5.42578125" customWidth="1"/>
    <col min="11477" max="11477" width="3.85546875" customWidth="1"/>
    <col min="11478" max="11478" width="27" customWidth="1"/>
    <col min="11479" max="11479" width="5.42578125" customWidth="1"/>
    <col min="11480" max="11480" width="5.28515625" customWidth="1"/>
    <col min="11481" max="11482" width="5.85546875" customWidth="1"/>
    <col min="11483" max="11483" width="5.42578125" customWidth="1"/>
    <col min="11484" max="11484" width="6" customWidth="1"/>
    <col min="11485" max="11485" width="6.5703125" customWidth="1"/>
    <col min="11486" max="11490" width="5.85546875" customWidth="1"/>
    <col min="11491" max="11491" width="9.85546875" customWidth="1"/>
    <col min="11492" max="11492" width="9.42578125" customWidth="1"/>
    <col min="11493" max="11493" width="10.28515625" customWidth="1"/>
    <col min="11494" max="11494" width="10" customWidth="1"/>
    <col min="11495" max="11496" width="5.85546875" customWidth="1"/>
    <col min="11497" max="11497" width="5.7109375" customWidth="1"/>
    <col min="11498" max="11498" width="5.85546875" customWidth="1"/>
    <col min="11499" max="11499" width="5.5703125" customWidth="1"/>
    <col min="11500" max="11500" width="5.28515625" customWidth="1"/>
    <col min="11501" max="11501" width="4.85546875" customWidth="1"/>
    <col min="11502" max="11502" width="5.42578125" customWidth="1"/>
    <col min="11733" max="11733" width="3.85546875" customWidth="1"/>
    <col min="11734" max="11734" width="27" customWidth="1"/>
    <col min="11735" max="11735" width="5.42578125" customWidth="1"/>
    <col min="11736" max="11736" width="5.28515625" customWidth="1"/>
    <col min="11737" max="11738" width="5.85546875" customWidth="1"/>
    <col min="11739" max="11739" width="5.42578125" customWidth="1"/>
    <col min="11740" max="11740" width="6" customWidth="1"/>
    <col min="11741" max="11741" width="6.5703125" customWidth="1"/>
    <col min="11742" max="11746" width="5.85546875" customWidth="1"/>
    <col min="11747" max="11747" width="9.85546875" customWidth="1"/>
    <col min="11748" max="11748" width="9.42578125" customWidth="1"/>
    <col min="11749" max="11749" width="10.28515625" customWidth="1"/>
    <col min="11750" max="11750" width="10" customWidth="1"/>
    <col min="11751" max="11752" width="5.85546875" customWidth="1"/>
    <col min="11753" max="11753" width="5.7109375" customWidth="1"/>
    <col min="11754" max="11754" width="5.85546875" customWidth="1"/>
    <col min="11755" max="11755" width="5.5703125" customWidth="1"/>
    <col min="11756" max="11756" width="5.28515625" customWidth="1"/>
    <col min="11757" max="11757" width="4.85546875" customWidth="1"/>
    <col min="11758" max="11758" width="5.42578125" customWidth="1"/>
    <col min="11989" max="11989" width="3.85546875" customWidth="1"/>
    <col min="11990" max="11990" width="27" customWidth="1"/>
    <col min="11991" max="11991" width="5.42578125" customWidth="1"/>
    <col min="11992" max="11992" width="5.28515625" customWidth="1"/>
    <col min="11993" max="11994" width="5.85546875" customWidth="1"/>
    <col min="11995" max="11995" width="5.42578125" customWidth="1"/>
    <col min="11996" max="11996" width="6" customWidth="1"/>
    <col min="11997" max="11997" width="6.5703125" customWidth="1"/>
    <col min="11998" max="12002" width="5.85546875" customWidth="1"/>
    <col min="12003" max="12003" width="9.85546875" customWidth="1"/>
    <col min="12004" max="12004" width="9.42578125" customWidth="1"/>
    <col min="12005" max="12005" width="10.28515625" customWidth="1"/>
    <col min="12006" max="12006" width="10" customWidth="1"/>
    <col min="12007" max="12008" width="5.85546875" customWidth="1"/>
    <col min="12009" max="12009" width="5.7109375" customWidth="1"/>
    <col min="12010" max="12010" width="5.85546875" customWidth="1"/>
    <col min="12011" max="12011" width="5.5703125" customWidth="1"/>
    <col min="12012" max="12012" width="5.28515625" customWidth="1"/>
    <col min="12013" max="12013" width="4.85546875" customWidth="1"/>
    <col min="12014" max="12014" width="5.42578125" customWidth="1"/>
    <col min="12245" max="12245" width="3.85546875" customWidth="1"/>
    <col min="12246" max="12246" width="27" customWidth="1"/>
    <col min="12247" max="12247" width="5.42578125" customWidth="1"/>
    <col min="12248" max="12248" width="5.28515625" customWidth="1"/>
    <col min="12249" max="12250" width="5.85546875" customWidth="1"/>
    <col min="12251" max="12251" width="5.42578125" customWidth="1"/>
    <col min="12252" max="12252" width="6" customWidth="1"/>
    <col min="12253" max="12253" width="6.5703125" customWidth="1"/>
    <col min="12254" max="12258" width="5.85546875" customWidth="1"/>
    <col min="12259" max="12259" width="9.85546875" customWidth="1"/>
    <col min="12260" max="12260" width="9.42578125" customWidth="1"/>
    <col min="12261" max="12261" width="10.28515625" customWidth="1"/>
    <col min="12262" max="12262" width="10" customWidth="1"/>
    <col min="12263" max="12264" width="5.85546875" customWidth="1"/>
    <col min="12265" max="12265" width="5.7109375" customWidth="1"/>
    <col min="12266" max="12266" width="5.85546875" customWidth="1"/>
    <col min="12267" max="12267" width="5.5703125" customWidth="1"/>
    <col min="12268" max="12268" width="5.28515625" customWidth="1"/>
    <col min="12269" max="12269" width="4.85546875" customWidth="1"/>
    <col min="12270" max="12270" width="5.42578125" customWidth="1"/>
    <col min="12501" max="12501" width="3.85546875" customWidth="1"/>
    <col min="12502" max="12502" width="27" customWidth="1"/>
    <col min="12503" max="12503" width="5.42578125" customWidth="1"/>
    <col min="12504" max="12504" width="5.28515625" customWidth="1"/>
    <col min="12505" max="12506" width="5.85546875" customWidth="1"/>
    <col min="12507" max="12507" width="5.42578125" customWidth="1"/>
    <col min="12508" max="12508" width="6" customWidth="1"/>
    <col min="12509" max="12509" width="6.5703125" customWidth="1"/>
    <col min="12510" max="12514" width="5.85546875" customWidth="1"/>
    <col min="12515" max="12515" width="9.85546875" customWidth="1"/>
    <col min="12516" max="12516" width="9.42578125" customWidth="1"/>
    <col min="12517" max="12517" width="10.28515625" customWidth="1"/>
    <col min="12518" max="12518" width="10" customWidth="1"/>
    <col min="12519" max="12520" width="5.85546875" customWidth="1"/>
    <col min="12521" max="12521" width="5.7109375" customWidth="1"/>
    <col min="12522" max="12522" width="5.85546875" customWidth="1"/>
    <col min="12523" max="12523" width="5.5703125" customWidth="1"/>
    <col min="12524" max="12524" width="5.28515625" customWidth="1"/>
    <col min="12525" max="12525" width="4.85546875" customWidth="1"/>
    <col min="12526" max="12526" width="5.42578125" customWidth="1"/>
    <col min="12757" max="12757" width="3.85546875" customWidth="1"/>
    <col min="12758" max="12758" width="27" customWidth="1"/>
    <col min="12759" max="12759" width="5.42578125" customWidth="1"/>
    <col min="12760" max="12760" width="5.28515625" customWidth="1"/>
    <col min="12761" max="12762" width="5.85546875" customWidth="1"/>
    <col min="12763" max="12763" width="5.42578125" customWidth="1"/>
    <col min="12764" max="12764" width="6" customWidth="1"/>
    <col min="12765" max="12765" width="6.5703125" customWidth="1"/>
    <col min="12766" max="12770" width="5.85546875" customWidth="1"/>
    <col min="12771" max="12771" width="9.85546875" customWidth="1"/>
    <col min="12772" max="12772" width="9.42578125" customWidth="1"/>
    <col min="12773" max="12773" width="10.28515625" customWidth="1"/>
    <col min="12774" max="12774" width="10" customWidth="1"/>
    <col min="12775" max="12776" width="5.85546875" customWidth="1"/>
    <col min="12777" max="12777" width="5.7109375" customWidth="1"/>
    <col min="12778" max="12778" width="5.85546875" customWidth="1"/>
    <col min="12779" max="12779" width="5.5703125" customWidth="1"/>
    <col min="12780" max="12780" width="5.28515625" customWidth="1"/>
    <col min="12781" max="12781" width="4.85546875" customWidth="1"/>
    <col min="12782" max="12782" width="5.42578125" customWidth="1"/>
    <col min="13013" max="13013" width="3.85546875" customWidth="1"/>
    <col min="13014" max="13014" width="27" customWidth="1"/>
    <col min="13015" max="13015" width="5.42578125" customWidth="1"/>
    <col min="13016" max="13016" width="5.28515625" customWidth="1"/>
    <col min="13017" max="13018" width="5.85546875" customWidth="1"/>
    <col min="13019" max="13019" width="5.42578125" customWidth="1"/>
    <col min="13020" max="13020" width="6" customWidth="1"/>
    <col min="13021" max="13021" width="6.5703125" customWidth="1"/>
    <col min="13022" max="13026" width="5.85546875" customWidth="1"/>
    <col min="13027" max="13027" width="9.85546875" customWidth="1"/>
    <col min="13028" max="13028" width="9.42578125" customWidth="1"/>
    <col min="13029" max="13029" width="10.28515625" customWidth="1"/>
    <col min="13030" max="13030" width="10" customWidth="1"/>
    <col min="13031" max="13032" width="5.85546875" customWidth="1"/>
    <col min="13033" max="13033" width="5.7109375" customWidth="1"/>
    <col min="13034" max="13034" width="5.85546875" customWidth="1"/>
    <col min="13035" max="13035" width="5.5703125" customWidth="1"/>
    <col min="13036" max="13036" width="5.28515625" customWidth="1"/>
    <col min="13037" max="13037" width="4.85546875" customWidth="1"/>
    <col min="13038" max="13038" width="5.42578125" customWidth="1"/>
    <col min="13269" max="13269" width="3.85546875" customWidth="1"/>
    <col min="13270" max="13270" width="27" customWidth="1"/>
    <col min="13271" max="13271" width="5.42578125" customWidth="1"/>
    <col min="13272" max="13272" width="5.28515625" customWidth="1"/>
    <col min="13273" max="13274" width="5.85546875" customWidth="1"/>
    <col min="13275" max="13275" width="5.42578125" customWidth="1"/>
    <col min="13276" max="13276" width="6" customWidth="1"/>
    <col min="13277" max="13277" width="6.5703125" customWidth="1"/>
    <col min="13278" max="13282" width="5.85546875" customWidth="1"/>
    <col min="13283" max="13283" width="9.85546875" customWidth="1"/>
    <col min="13284" max="13284" width="9.42578125" customWidth="1"/>
    <col min="13285" max="13285" width="10.28515625" customWidth="1"/>
    <col min="13286" max="13286" width="10" customWidth="1"/>
    <col min="13287" max="13288" width="5.85546875" customWidth="1"/>
    <col min="13289" max="13289" width="5.7109375" customWidth="1"/>
    <col min="13290" max="13290" width="5.85546875" customWidth="1"/>
    <col min="13291" max="13291" width="5.5703125" customWidth="1"/>
    <col min="13292" max="13292" width="5.28515625" customWidth="1"/>
    <col min="13293" max="13293" width="4.85546875" customWidth="1"/>
    <col min="13294" max="13294" width="5.42578125" customWidth="1"/>
    <col min="13525" max="13525" width="3.85546875" customWidth="1"/>
    <col min="13526" max="13526" width="27" customWidth="1"/>
    <col min="13527" max="13527" width="5.42578125" customWidth="1"/>
    <col min="13528" max="13528" width="5.28515625" customWidth="1"/>
    <col min="13529" max="13530" width="5.85546875" customWidth="1"/>
    <col min="13531" max="13531" width="5.42578125" customWidth="1"/>
    <col min="13532" max="13532" width="6" customWidth="1"/>
    <col min="13533" max="13533" width="6.5703125" customWidth="1"/>
    <col min="13534" max="13538" width="5.85546875" customWidth="1"/>
    <col min="13539" max="13539" width="9.85546875" customWidth="1"/>
    <col min="13540" max="13540" width="9.42578125" customWidth="1"/>
    <col min="13541" max="13541" width="10.28515625" customWidth="1"/>
    <col min="13542" max="13542" width="10" customWidth="1"/>
    <col min="13543" max="13544" width="5.85546875" customWidth="1"/>
    <col min="13545" max="13545" width="5.7109375" customWidth="1"/>
    <col min="13546" max="13546" width="5.85546875" customWidth="1"/>
    <col min="13547" max="13547" width="5.5703125" customWidth="1"/>
    <col min="13548" max="13548" width="5.28515625" customWidth="1"/>
    <col min="13549" max="13549" width="4.85546875" customWidth="1"/>
    <col min="13550" max="13550" width="5.42578125" customWidth="1"/>
    <col min="13781" max="13781" width="3.85546875" customWidth="1"/>
    <col min="13782" max="13782" width="27" customWidth="1"/>
    <col min="13783" max="13783" width="5.42578125" customWidth="1"/>
    <col min="13784" max="13784" width="5.28515625" customWidth="1"/>
    <col min="13785" max="13786" width="5.85546875" customWidth="1"/>
    <col min="13787" max="13787" width="5.42578125" customWidth="1"/>
    <col min="13788" max="13788" width="6" customWidth="1"/>
    <col min="13789" max="13789" width="6.5703125" customWidth="1"/>
    <col min="13790" max="13794" width="5.85546875" customWidth="1"/>
    <col min="13795" max="13795" width="9.85546875" customWidth="1"/>
    <col min="13796" max="13796" width="9.42578125" customWidth="1"/>
    <col min="13797" max="13797" width="10.28515625" customWidth="1"/>
    <col min="13798" max="13798" width="10" customWidth="1"/>
    <col min="13799" max="13800" width="5.85546875" customWidth="1"/>
    <col min="13801" max="13801" width="5.7109375" customWidth="1"/>
    <col min="13802" max="13802" width="5.85546875" customWidth="1"/>
    <col min="13803" max="13803" width="5.5703125" customWidth="1"/>
    <col min="13804" max="13804" width="5.28515625" customWidth="1"/>
    <col min="13805" max="13805" width="4.85546875" customWidth="1"/>
    <col min="13806" max="13806" width="5.42578125" customWidth="1"/>
    <col min="14037" max="14037" width="3.85546875" customWidth="1"/>
    <col min="14038" max="14038" width="27" customWidth="1"/>
    <col min="14039" max="14039" width="5.42578125" customWidth="1"/>
    <col min="14040" max="14040" width="5.28515625" customWidth="1"/>
    <col min="14041" max="14042" width="5.85546875" customWidth="1"/>
    <col min="14043" max="14043" width="5.42578125" customWidth="1"/>
    <col min="14044" max="14044" width="6" customWidth="1"/>
    <col min="14045" max="14045" width="6.5703125" customWidth="1"/>
    <col min="14046" max="14050" width="5.85546875" customWidth="1"/>
    <col min="14051" max="14051" width="9.85546875" customWidth="1"/>
    <col min="14052" max="14052" width="9.42578125" customWidth="1"/>
    <col min="14053" max="14053" width="10.28515625" customWidth="1"/>
    <col min="14054" max="14054" width="10" customWidth="1"/>
    <col min="14055" max="14056" width="5.85546875" customWidth="1"/>
    <col min="14057" max="14057" width="5.7109375" customWidth="1"/>
    <col min="14058" max="14058" width="5.85546875" customWidth="1"/>
    <col min="14059" max="14059" width="5.5703125" customWidth="1"/>
    <col min="14060" max="14060" width="5.28515625" customWidth="1"/>
    <col min="14061" max="14061" width="4.85546875" customWidth="1"/>
    <col min="14062" max="14062" width="5.42578125" customWidth="1"/>
    <col min="14293" max="14293" width="3.85546875" customWidth="1"/>
    <col min="14294" max="14294" width="27" customWidth="1"/>
    <col min="14295" max="14295" width="5.42578125" customWidth="1"/>
    <col min="14296" max="14296" width="5.28515625" customWidth="1"/>
    <col min="14297" max="14298" width="5.85546875" customWidth="1"/>
    <col min="14299" max="14299" width="5.42578125" customWidth="1"/>
    <col min="14300" max="14300" width="6" customWidth="1"/>
    <col min="14301" max="14301" width="6.5703125" customWidth="1"/>
    <col min="14302" max="14306" width="5.85546875" customWidth="1"/>
    <col min="14307" max="14307" width="9.85546875" customWidth="1"/>
    <col min="14308" max="14308" width="9.42578125" customWidth="1"/>
    <col min="14309" max="14309" width="10.28515625" customWidth="1"/>
    <col min="14310" max="14310" width="10" customWidth="1"/>
    <col min="14311" max="14312" width="5.85546875" customWidth="1"/>
    <col min="14313" max="14313" width="5.7109375" customWidth="1"/>
    <col min="14314" max="14314" width="5.85546875" customWidth="1"/>
    <col min="14315" max="14315" width="5.5703125" customWidth="1"/>
    <col min="14316" max="14316" width="5.28515625" customWidth="1"/>
    <col min="14317" max="14317" width="4.85546875" customWidth="1"/>
    <col min="14318" max="14318" width="5.42578125" customWidth="1"/>
    <col min="14549" max="14549" width="3.85546875" customWidth="1"/>
    <col min="14550" max="14550" width="27" customWidth="1"/>
    <col min="14551" max="14551" width="5.42578125" customWidth="1"/>
    <col min="14552" max="14552" width="5.28515625" customWidth="1"/>
    <col min="14553" max="14554" width="5.85546875" customWidth="1"/>
    <col min="14555" max="14555" width="5.42578125" customWidth="1"/>
    <col min="14556" max="14556" width="6" customWidth="1"/>
    <col min="14557" max="14557" width="6.5703125" customWidth="1"/>
    <col min="14558" max="14562" width="5.85546875" customWidth="1"/>
    <col min="14563" max="14563" width="9.85546875" customWidth="1"/>
    <col min="14564" max="14564" width="9.42578125" customWidth="1"/>
    <col min="14565" max="14565" width="10.28515625" customWidth="1"/>
    <col min="14566" max="14566" width="10" customWidth="1"/>
    <col min="14567" max="14568" width="5.85546875" customWidth="1"/>
    <col min="14569" max="14569" width="5.7109375" customWidth="1"/>
    <col min="14570" max="14570" width="5.85546875" customWidth="1"/>
    <col min="14571" max="14571" width="5.5703125" customWidth="1"/>
    <col min="14572" max="14572" width="5.28515625" customWidth="1"/>
    <col min="14573" max="14573" width="4.85546875" customWidth="1"/>
    <col min="14574" max="14574" width="5.42578125" customWidth="1"/>
    <col min="14805" max="14805" width="3.85546875" customWidth="1"/>
    <col min="14806" max="14806" width="27" customWidth="1"/>
    <col min="14807" max="14807" width="5.42578125" customWidth="1"/>
    <col min="14808" max="14808" width="5.28515625" customWidth="1"/>
    <col min="14809" max="14810" width="5.85546875" customWidth="1"/>
    <col min="14811" max="14811" width="5.42578125" customWidth="1"/>
    <col min="14812" max="14812" width="6" customWidth="1"/>
    <col min="14813" max="14813" width="6.5703125" customWidth="1"/>
    <col min="14814" max="14818" width="5.85546875" customWidth="1"/>
    <col min="14819" max="14819" width="9.85546875" customWidth="1"/>
    <col min="14820" max="14820" width="9.42578125" customWidth="1"/>
    <col min="14821" max="14821" width="10.28515625" customWidth="1"/>
    <col min="14822" max="14822" width="10" customWidth="1"/>
    <col min="14823" max="14824" width="5.85546875" customWidth="1"/>
    <col min="14825" max="14825" width="5.7109375" customWidth="1"/>
    <col min="14826" max="14826" width="5.85546875" customWidth="1"/>
    <col min="14827" max="14827" width="5.5703125" customWidth="1"/>
    <col min="14828" max="14828" width="5.28515625" customWidth="1"/>
    <col min="14829" max="14829" width="4.85546875" customWidth="1"/>
    <col min="14830" max="14830" width="5.42578125" customWidth="1"/>
    <col min="15061" max="15061" width="3.85546875" customWidth="1"/>
    <col min="15062" max="15062" width="27" customWidth="1"/>
    <col min="15063" max="15063" width="5.42578125" customWidth="1"/>
    <col min="15064" max="15064" width="5.28515625" customWidth="1"/>
    <col min="15065" max="15066" width="5.85546875" customWidth="1"/>
    <col min="15067" max="15067" width="5.42578125" customWidth="1"/>
    <col min="15068" max="15068" width="6" customWidth="1"/>
    <col min="15069" max="15069" width="6.5703125" customWidth="1"/>
    <col min="15070" max="15074" width="5.85546875" customWidth="1"/>
    <col min="15075" max="15075" width="9.85546875" customWidth="1"/>
    <col min="15076" max="15076" width="9.42578125" customWidth="1"/>
    <col min="15077" max="15077" width="10.28515625" customWidth="1"/>
    <col min="15078" max="15078" width="10" customWidth="1"/>
    <col min="15079" max="15080" width="5.85546875" customWidth="1"/>
    <col min="15081" max="15081" width="5.7109375" customWidth="1"/>
    <col min="15082" max="15082" width="5.85546875" customWidth="1"/>
    <col min="15083" max="15083" width="5.5703125" customWidth="1"/>
    <col min="15084" max="15084" width="5.28515625" customWidth="1"/>
    <col min="15085" max="15085" width="4.85546875" customWidth="1"/>
    <col min="15086" max="15086" width="5.42578125" customWidth="1"/>
    <col min="15317" max="15317" width="3.85546875" customWidth="1"/>
    <col min="15318" max="15318" width="27" customWidth="1"/>
    <col min="15319" max="15319" width="5.42578125" customWidth="1"/>
    <col min="15320" max="15320" width="5.28515625" customWidth="1"/>
    <col min="15321" max="15322" width="5.85546875" customWidth="1"/>
    <col min="15323" max="15323" width="5.42578125" customWidth="1"/>
    <col min="15324" max="15324" width="6" customWidth="1"/>
    <col min="15325" max="15325" width="6.5703125" customWidth="1"/>
    <col min="15326" max="15330" width="5.85546875" customWidth="1"/>
    <col min="15331" max="15331" width="9.85546875" customWidth="1"/>
    <col min="15332" max="15332" width="9.42578125" customWidth="1"/>
    <col min="15333" max="15333" width="10.28515625" customWidth="1"/>
    <col min="15334" max="15334" width="10" customWidth="1"/>
    <col min="15335" max="15336" width="5.85546875" customWidth="1"/>
    <col min="15337" max="15337" width="5.7109375" customWidth="1"/>
    <col min="15338" max="15338" width="5.85546875" customWidth="1"/>
    <col min="15339" max="15339" width="5.5703125" customWidth="1"/>
    <col min="15340" max="15340" width="5.28515625" customWidth="1"/>
    <col min="15341" max="15341" width="4.85546875" customWidth="1"/>
    <col min="15342" max="15342" width="5.42578125" customWidth="1"/>
    <col min="15573" max="15573" width="3.85546875" customWidth="1"/>
    <col min="15574" max="15574" width="27" customWidth="1"/>
    <col min="15575" max="15575" width="5.42578125" customWidth="1"/>
    <col min="15576" max="15576" width="5.28515625" customWidth="1"/>
    <col min="15577" max="15578" width="5.85546875" customWidth="1"/>
    <col min="15579" max="15579" width="5.42578125" customWidth="1"/>
    <col min="15580" max="15580" width="6" customWidth="1"/>
    <col min="15581" max="15581" width="6.5703125" customWidth="1"/>
    <col min="15582" max="15586" width="5.85546875" customWidth="1"/>
    <col min="15587" max="15587" width="9.85546875" customWidth="1"/>
    <col min="15588" max="15588" width="9.42578125" customWidth="1"/>
    <col min="15589" max="15589" width="10.28515625" customWidth="1"/>
    <col min="15590" max="15590" width="10" customWidth="1"/>
    <col min="15591" max="15592" width="5.85546875" customWidth="1"/>
    <col min="15593" max="15593" width="5.7109375" customWidth="1"/>
    <col min="15594" max="15594" width="5.85546875" customWidth="1"/>
    <col min="15595" max="15595" width="5.5703125" customWidth="1"/>
    <col min="15596" max="15596" width="5.28515625" customWidth="1"/>
    <col min="15597" max="15597" width="4.85546875" customWidth="1"/>
    <col min="15598" max="15598" width="5.42578125" customWidth="1"/>
    <col min="15829" max="15829" width="3.85546875" customWidth="1"/>
    <col min="15830" max="15830" width="27" customWidth="1"/>
    <col min="15831" max="15831" width="5.42578125" customWidth="1"/>
    <col min="15832" max="15832" width="5.28515625" customWidth="1"/>
    <col min="15833" max="15834" width="5.85546875" customWidth="1"/>
    <col min="15835" max="15835" width="5.42578125" customWidth="1"/>
    <col min="15836" max="15836" width="6" customWidth="1"/>
    <col min="15837" max="15837" width="6.5703125" customWidth="1"/>
    <col min="15838" max="15842" width="5.85546875" customWidth="1"/>
    <col min="15843" max="15843" width="9.85546875" customWidth="1"/>
    <col min="15844" max="15844" width="9.42578125" customWidth="1"/>
    <col min="15845" max="15845" width="10.28515625" customWidth="1"/>
    <col min="15846" max="15846" width="10" customWidth="1"/>
    <col min="15847" max="15848" width="5.85546875" customWidth="1"/>
    <col min="15849" max="15849" width="5.7109375" customWidth="1"/>
    <col min="15850" max="15850" width="5.85546875" customWidth="1"/>
    <col min="15851" max="15851" width="5.5703125" customWidth="1"/>
    <col min="15852" max="15852" width="5.28515625" customWidth="1"/>
    <col min="15853" max="15853" width="4.85546875" customWidth="1"/>
    <col min="15854" max="15854" width="5.42578125" customWidth="1"/>
    <col min="16085" max="16085" width="3.85546875" customWidth="1"/>
    <col min="16086" max="16086" width="27" customWidth="1"/>
    <col min="16087" max="16087" width="5.42578125" customWidth="1"/>
    <col min="16088" max="16088" width="5.28515625" customWidth="1"/>
    <col min="16089" max="16090" width="5.85546875" customWidth="1"/>
    <col min="16091" max="16091" width="5.42578125" customWidth="1"/>
    <col min="16092" max="16092" width="6" customWidth="1"/>
    <col min="16093" max="16093" width="6.5703125" customWidth="1"/>
    <col min="16094" max="16098" width="5.85546875" customWidth="1"/>
    <col min="16099" max="16099" width="9.85546875" customWidth="1"/>
    <col min="16100" max="16100" width="9.42578125" customWidth="1"/>
    <col min="16101" max="16101" width="10.28515625" customWidth="1"/>
    <col min="16102" max="16102" width="10" customWidth="1"/>
    <col min="16103" max="16104" width="5.85546875" customWidth="1"/>
    <col min="16105" max="16105" width="5.7109375" customWidth="1"/>
    <col min="16106" max="16106" width="5.85546875" customWidth="1"/>
    <col min="16107" max="16107" width="5.5703125" customWidth="1"/>
    <col min="16108" max="16108" width="5.28515625" customWidth="1"/>
    <col min="16109" max="16109" width="4.85546875" customWidth="1"/>
    <col min="16110" max="16110" width="5.42578125" customWidth="1"/>
  </cols>
  <sheetData>
    <row r="1" spans="1:44" ht="18.75" customHeight="1">
      <c r="A1" s="382" t="s">
        <v>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</row>
    <row r="2" spans="1:44" ht="15.75">
      <c r="A2" s="383" t="s">
        <v>110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</row>
    <row r="3" spans="1:44" ht="20.25">
      <c r="A3" s="384" t="s">
        <v>174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</row>
    <row r="4" spans="1:44">
      <c r="A4" s="2"/>
      <c r="B4" s="12"/>
      <c r="C4" s="93" t="s">
        <v>41</v>
      </c>
      <c r="D4" s="369" t="s">
        <v>104</v>
      </c>
      <c r="E4" s="370"/>
      <c r="F4" s="371"/>
      <c r="G4" s="87" t="s">
        <v>41</v>
      </c>
      <c r="H4" s="372" t="s">
        <v>107</v>
      </c>
      <c r="I4" s="373"/>
      <c r="J4" s="374"/>
      <c r="K4" s="94" t="s">
        <v>41</v>
      </c>
      <c r="L4" s="372" t="s">
        <v>92</v>
      </c>
      <c r="M4" s="373"/>
      <c r="N4" s="374"/>
      <c r="O4" s="95" t="s">
        <v>41</v>
      </c>
      <c r="P4" s="364" t="s">
        <v>106</v>
      </c>
      <c r="Q4" s="365"/>
      <c r="R4" s="366"/>
      <c r="S4" s="95" t="s">
        <v>41</v>
      </c>
      <c r="T4" s="364" t="s">
        <v>108</v>
      </c>
      <c r="U4" s="365"/>
      <c r="V4" s="366"/>
      <c r="W4" s="2"/>
      <c r="X4" s="12"/>
      <c r="Y4" s="87" t="s">
        <v>41</v>
      </c>
      <c r="Z4" s="369" t="s">
        <v>105</v>
      </c>
      <c r="AA4" s="370"/>
      <c r="AB4" s="371"/>
      <c r="AC4" s="87" t="s">
        <v>41</v>
      </c>
      <c r="AD4" s="372" t="s">
        <v>121</v>
      </c>
      <c r="AE4" s="373"/>
      <c r="AF4" s="374"/>
      <c r="AG4" s="87" t="s">
        <v>41</v>
      </c>
      <c r="AH4" s="372" t="s">
        <v>138</v>
      </c>
      <c r="AI4" s="373"/>
      <c r="AJ4" s="374"/>
      <c r="AK4" s="87" t="s">
        <v>41</v>
      </c>
      <c r="AL4" s="372" t="s">
        <v>139</v>
      </c>
      <c r="AM4" s="373"/>
      <c r="AN4" s="374"/>
      <c r="AO4" s="87" t="s">
        <v>41</v>
      </c>
      <c r="AP4" s="372" t="s">
        <v>140</v>
      </c>
      <c r="AQ4" s="373"/>
      <c r="AR4" s="374"/>
    </row>
    <row r="5" spans="1:44">
      <c r="A5" s="4" t="s">
        <v>9</v>
      </c>
      <c r="B5" s="13" t="s">
        <v>10</v>
      </c>
      <c r="C5" s="97"/>
      <c r="D5" s="98" t="s">
        <v>44</v>
      </c>
      <c r="E5" s="99" t="s">
        <v>45</v>
      </c>
      <c r="F5" s="98" t="s">
        <v>46</v>
      </c>
      <c r="G5" s="100"/>
      <c r="H5" s="98" t="s">
        <v>44</v>
      </c>
      <c r="I5" s="98" t="s">
        <v>45</v>
      </c>
      <c r="J5" s="98" t="s">
        <v>46</v>
      </c>
      <c r="K5" s="100"/>
      <c r="L5" s="101" t="s">
        <v>44</v>
      </c>
      <c r="M5" s="101" t="s">
        <v>45</v>
      </c>
      <c r="N5" s="101" t="s">
        <v>46</v>
      </c>
      <c r="O5" s="102"/>
      <c r="P5" s="103" t="s">
        <v>44</v>
      </c>
      <c r="Q5" s="103" t="s">
        <v>45</v>
      </c>
      <c r="R5" s="104" t="s">
        <v>46</v>
      </c>
      <c r="S5" s="102"/>
      <c r="T5" s="103" t="s">
        <v>44</v>
      </c>
      <c r="U5" s="103" t="s">
        <v>45</v>
      </c>
      <c r="V5" s="104" t="s">
        <v>46</v>
      </c>
      <c r="W5" s="4" t="s">
        <v>9</v>
      </c>
      <c r="X5" s="13" t="s">
        <v>10</v>
      </c>
      <c r="Y5" s="100"/>
      <c r="Z5" s="98" t="s">
        <v>44</v>
      </c>
      <c r="AA5" s="99" t="s">
        <v>45</v>
      </c>
      <c r="AB5" s="98" t="s">
        <v>46</v>
      </c>
      <c r="AC5" s="100"/>
      <c r="AD5" s="98" t="s">
        <v>44</v>
      </c>
      <c r="AE5" s="98" t="s">
        <v>45</v>
      </c>
      <c r="AF5" s="98" t="s">
        <v>46</v>
      </c>
      <c r="AG5" s="100"/>
      <c r="AH5" s="98" t="s">
        <v>44</v>
      </c>
      <c r="AI5" s="98" t="s">
        <v>45</v>
      </c>
      <c r="AJ5" s="98" t="s">
        <v>46</v>
      </c>
      <c r="AK5" s="100"/>
      <c r="AL5" s="98" t="s">
        <v>44</v>
      </c>
      <c r="AM5" s="98" t="s">
        <v>45</v>
      </c>
      <c r="AN5" s="98" t="s">
        <v>46</v>
      </c>
      <c r="AO5" s="100"/>
      <c r="AP5" s="98" t="s">
        <v>44</v>
      </c>
      <c r="AQ5" s="98" t="s">
        <v>45</v>
      </c>
      <c r="AR5" s="98" t="s">
        <v>46</v>
      </c>
    </row>
    <row r="6" spans="1:44">
      <c r="A6" s="5" t="s">
        <v>18</v>
      </c>
      <c r="B6" s="14"/>
      <c r="C6" s="106"/>
      <c r="D6" s="107" t="s">
        <v>47</v>
      </c>
      <c r="E6" s="108" t="s">
        <v>47</v>
      </c>
      <c r="F6" s="107" t="s">
        <v>48</v>
      </c>
      <c r="G6" s="109"/>
      <c r="H6" s="107" t="s">
        <v>47</v>
      </c>
      <c r="I6" s="108" t="s">
        <v>47</v>
      </c>
      <c r="J6" s="107" t="s">
        <v>48</v>
      </c>
      <c r="K6" s="109"/>
      <c r="L6" s="110" t="s">
        <v>47</v>
      </c>
      <c r="M6" s="111" t="s">
        <v>47</v>
      </c>
      <c r="N6" s="110" t="s">
        <v>48</v>
      </c>
      <c r="O6" s="112"/>
      <c r="P6" s="113" t="s">
        <v>47</v>
      </c>
      <c r="Q6" s="113" t="s">
        <v>47</v>
      </c>
      <c r="R6" s="114" t="s">
        <v>15</v>
      </c>
      <c r="S6" s="112"/>
      <c r="T6" s="113" t="s">
        <v>47</v>
      </c>
      <c r="U6" s="113" t="s">
        <v>47</v>
      </c>
      <c r="V6" s="114" t="s">
        <v>15</v>
      </c>
      <c r="W6" s="5" t="s">
        <v>18</v>
      </c>
      <c r="X6" s="14"/>
      <c r="Y6" s="115"/>
      <c r="Z6" s="107" t="s">
        <v>47</v>
      </c>
      <c r="AA6" s="108" t="s">
        <v>47</v>
      </c>
      <c r="AB6" s="107" t="s">
        <v>48</v>
      </c>
      <c r="AC6" s="109"/>
      <c r="AD6" s="107" t="s">
        <v>47</v>
      </c>
      <c r="AE6" s="108" t="s">
        <v>47</v>
      </c>
      <c r="AF6" s="107" t="s">
        <v>48</v>
      </c>
      <c r="AG6" s="109"/>
      <c r="AH6" s="107" t="s">
        <v>47</v>
      </c>
      <c r="AI6" s="108" t="s">
        <v>47</v>
      </c>
      <c r="AJ6" s="107" t="s">
        <v>48</v>
      </c>
      <c r="AK6" s="109"/>
      <c r="AL6" s="107" t="s">
        <v>47</v>
      </c>
      <c r="AM6" s="108" t="s">
        <v>47</v>
      </c>
      <c r="AN6" s="107" t="s">
        <v>48</v>
      </c>
      <c r="AO6" s="109"/>
      <c r="AP6" s="107" t="s">
        <v>47</v>
      </c>
      <c r="AQ6" s="108" t="s">
        <v>47</v>
      </c>
      <c r="AR6" s="107" t="s">
        <v>48</v>
      </c>
    </row>
    <row r="7" spans="1:44" ht="13.5" customHeight="1">
      <c r="A7" s="8">
        <v>1</v>
      </c>
      <c r="B7" s="15" t="s">
        <v>49</v>
      </c>
      <c r="C7" s="116"/>
      <c r="D7" s="80"/>
      <c r="E7" s="81"/>
      <c r="F7" s="117" t="e">
        <f>E7/D7*10</f>
        <v>#DIV/0!</v>
      </c>
      <c r="G7" s="100"/>
      <c r="H7" s="118"/>
      <c r="I7" s="119"/>
      <c r="J7" s="120" t="e">
        <f>I7/H7*10</f>
        <v>#DIV/0!</v>
      </c>
      <c r="K7" s="100"/>
      <c r="L7" s="100"/>
      <c r="M7" s="121"/>
      <c r="N7" s="117" t="e">
        <f>M7/L7*10</f>
        <v>#DIV/0!</v>
      </c>
      <c r="O7" s="75"/>
      <c r="P7" s="72"/>
      <c r="Q7" s="72"/>
      <c r="R7" s="81" t="e">
        <f t="shared" ref="R7:R30" si="0">Q7/P7*10</f>
        <v>#DIV/0!</v>
      </c>
      <c r="S7" s="75"/>
      <c r="T7" s="72"/>
      <c r="U7" s="72"/>
      <c r="V7" s="81" t="e">
        <f t="shared" ref="V7:V24" si="1">U7/T7*10</f>
        <v>#DIV/0!</v>
      </c>
      <c r="W7" s="8">
        <v>1</v>
      </c>
      <c r="X7" s="15" t="s">
        <v>49</v>
      </c>
      <c r="Y7" s="227"/>
      <c r="Z7" s="82"/>
      <c r="AA7" s="128"/>
      <c r="AB7" s="143" t="e">
        <f>AA7/Z7*10</f>
        <v>#DIV/0!</v>
      </c>
      <c r="AC7" s="118"/>
      <c r="AD7" s="118"/>
      <c r="AE7" s="119"/>
      <c r="AF7" s="122" t="e">
        <f>AE7/AD7*10</f>
        <v>#DIV/0!</v>
      </c>
      <c r="AG7" s="118"/>
      <c r="AH7" s="118"/>
      <c r="AI7" s="119"/>
      <c r="AJ7" s="122" t="e">
        <f>AI7/AH7*10</f>
        <v>#DIV/0!</v>
      </c>
      <c r="AK7" s="118"/>
      <c r="AL7" s="118"/>
      <c r="AM7" s="119"/>
      <c r="AN7" s="120" t="e">
        <f>AM7/AL7*10</f>
        <v>#DIV/0!</v>
      </c>
      <c r="AO7" s="118"/>
      <c r="AP7" s="118"/>
      <c r="AQ7" s="119"/>
      <c r="AR7" s="120" t="e">
        <f>AQ7/AP7*10</f>
        <v>#DIV/0!</v>
      </c>
    </row>
    <row r="8" spans="1:44" ht="14.25" customHeight="1">
      <c r="A8" s="7">
        <v>2</v>
      </c>
      <c r="B8" s="9" t="s">
        <v>50</v>
      </c>
      <c r="C8" s="116"/>
      <c r="D8" s="80"/>
      <c r="E8" s="81"/>
      <c r="F8" s="117" t="e">
        <f t="shared" ref="F8:F30" si="2">E8/D8*10</f>
        <v>#DIV/0!</v>
      </c>
      <c r="G8" s="120"/>
      <c r="H8" s="122"/>
      <c r="I8" s="123"/>
      <c r="J8" s="120" t="e">
        <f t="shared" ref="J8:J30" si="3">I8/H8*10</f>
        <v>#DIV/0!</v>
      </c>
      <c r="K8" s="120"/>
      <c r="L8" s="120"/>
      <c r="M8" s="92"/>
      <c r="N8" s="124" t="e">
        <f t="shared" ref="N8:N30" si="4">M8/L8*10</f>
        <v>#DIV/0!</v>
      </c>
      <c r="O8" s="79"/>
      <c r="P8" s="73"/>
      <c r="Q8" s="73"/>
      <c r="R8" s="81" t="e">
        <f t="shared" si="0"/>
        <v>#DIV/0!</v>
      </c>
      <c r="S8" s="79"/>
      <c r="T8" s="73"/>
      <c r="U8" s="73"/>
      <c r="V8" s="81" t="e">
        <f t="shared" si="1"/>
        <v>#DIV/0!</v>
      </c>
      <c r="W8" s="7">
        <v>2</v>
      </c>
      <c r="X8" s="9" t="s">
        <v>50</v>
      </c>
      <c r="Y8" s="227"/>
      <c r="Z8" s="82"/>
      <c r="AA8" s="128"/>
      <c r="AB8" s="143" t="e">
        <f t="shared" ref="AB8:AB30" si="5">AA8/Z8*10</f>
        <v>#DIV/0!</v>
      </c>
      <c r="AC8" s="122"/>
      <c r="AD8" s="122"/>
      <c r="AE8" s="123"/>
      <c r="AF8" s="122" t="e">
        <f t="shared" ref="AF8:AF30" si="6">AE8/AD8*10</f>
        <v>#DIV/0!</v>
      </c>
      <c r="AG8" s="122"/>
      <c r="AH8" s="122"/>
      <c r="AI8" s="123"/>
      <c r="AJ8" s="122" t="e">
        <f t="shared" ref="AJ8:AJ30" si="7">AI8/AH8*10</f>
        <v>#DIV/0!</v>
      </c>
      <c r="AK8" s="122"/>
      <c r="AL8" s="122"/>
      <c r="AM8" s="123"/>
      <c r="AN8" s="120" t="e">
        <f t="shared" ref="AN8:AN30" si="8">AM8/AL8*10</f>
        <v>#DIV/0!</v>
      </c>
      <c r="AO8" s="122"/>
      <c r="AP8" s="122"/>
      <c r="AQ8" s="123"/>
      <c r="AR8" s="120" t="e">
        <f t="shared" ref="AR8:AR30" si="9">AQ8/AP8*10</f>
        <v>#DIV/0!</v>
      </c>
    </row>
    <row r="9" spans="1:44" ht="15" customHeight="1">
      <c r="A9" s="7">
        <v>3</v>
      </c>
      <c r="B9" s="9" t="s">
        <v>51</v>
      </c>
      <c r="C9" s="95"/>
      <c r="D9" s="125"/>
      <c r="E9" s="126"/>
      <c r="F9" s="117" t="e">
        <f t="shared" si="2"/>
        <v>#DIV/0!</v>
      </c>
      <c r="G9" s="109"/>
      <c r="H9" s="120"/>
      <c r="I9" s="127"/>
      <c r="J9" s="120" t="e">
        <f t="shared" si="3"/>
        <v>#DIV/0!</v>
      </c>
      <c r="K9" s="109"/>
      <c r="L9" s="122"/>
      <c r="M9" s="123"/>
      <c r="N9" s="124" t="e">
        <f t="shared" si="4"/>
        <v>#DIV/0!</v>
      </c>
      <c r="O9" s="79"/>
      <c r="P9" s="73"/>
      <c r="Q9" s="128"/>
      <c r="R9" s="81" t="e">
        <f t="shared" si="0"/>
        <v>#DIV/0!</v>
      </c>
      <c r="S9" s="79"/>
      <c r="T9" s="73"/>
      <c r="U9" s="128"/>
      <c r="V9" s="81" t="e">
        <f t="shared" si="1"/>
        <v>#DIV/0!</v>
      </c>
      <c r="W9" s="7">
        <v>3</v>
      </c>
      <c r="X9" s="9" t="s">
        <v>51</v>
      </c>
      <c r="Y9" s="247"/>
      <c r="Z9" s="67"/>
      <c r="AA9" s="252"/>
      <c r="AB9" s="143" t="e">
        <f t="shared" si="5"/>
        <v>#DIV/0!</v>
      </c>
      <c r="AC9" s="136"/>
      <c r="AD9" s="122"/>
      <c r="AE9" s="154"/>
      <c r="AF9" s="122" t="e">
        <f t="shared" si="6"/>
        <v>#DIV/0!</v>
      </c>
      <c r="AG9" s="136"/>
      <c r="AH9" s="122"/>
      <c r="AI9" s="154"/>
      <c r="AJ9" s="122" t="e">
        <f t="shared" si="7"/>
        <v>#DIV/0!</v>
      </c>
      <c r="AK9" s="136"/>
      <c r="AL9" s="122"/>
      <c r="AM9" s="154"/>
      <c r="AN9" s="120" t="e">
        <f t="shared" si="8"/>
        <v>#DIV/0!</v>
      </c>
      <c r="AO9" s="136"/>
      <c r="AP9" s="122"/>
      <c r="AQ9" s="154"/>
      <c r="AR9" s="120" t="e">
        <f t="shared" si="9"/>
        <v>#DIV/0!</v>
      </c>
    </row>
    <row r="10" spans="1:44" ht="13.5" customHeight="1">
      <c r="A10" s="7">
        <v>4</v>
      </c>
      <c r="B10" s="9" t="s">
        <v>156</v>
      </c>
      <c r="C10" s="129"/>
      <c r="D10" s="79"/>
      <c r="E10" s="130"/>
      <c r="F10" s="117" t="e">
        <f t="shared" si="2"/>
        <v>#DIV/0!</v>
      </c>
      <c r="G10" s="75"/>
      <c r="H10" s="75"/>
      <c r="I10" s="131"/>
      <c r="J10" s="117" t="e">
        <f t="shared" si="3"/>
        <v>#DIV/0!</v>
      </c>
      <c r="K10" s="75"/>
      <c r="L10" s="75"/>
      <c r="M10" s="132"/>
      <c r="N10" s="124" t="e">
        <f t="shared" si="4"/>
        <v>#DIV/0!</v>
      </c>
      <c r="O10" s="79"/>
      <c r="P10" s="79"/>
      <c r="Q10" s="79"/>
      <c r="R10" s="81" t="e">
        <f t="shared" si="0"/>
        <v>#DIV/0!</v>
      </c>
      <c r="S10" s="79"/>
      <c r="T10" s="79"/>
      <c r="U10" s="79"/>
      <c r="V10" s="81" t="e">
        <f t="shared" si="1"/>
        <v>#DIV/0!</v>
      </c>
      <c r="W10" s="7">
        <v>4</v>
      </c>
      <c r="X10" s="9" t="s">
        <v>157</v>
      </c>
      <c r="Y10" s="248"/>
      <c r="Z10" s="73"/>
      <c r="AA10" s="153"/>
      <c r="AB10" s="143" t="e">
        <f t="shared" si="5"/>
        <v>#DIV/0!</v>
      </c>
      <c r="AC10" s="75">
        <v>219</v>
      </c>
      <c r="AD10" s="75">
        <v>219</v>
      </c>
      <c r="AE10" s="131">
        <v>368.5</v>
      </c>
      <c r="AF10" s="117">
        <f t="shared" si="6"/>
        <v>16.826484018264839</v>
      </c>
      <c r="AG10" s="72"/>
      <c r="AH10" s="72"/>
      <c r="AI10" s="159"/>
      <c r="AJ10" s="143" t="e">
        <f t="shared" si="7"/>
        <v>#DIV/0!</v>
      </c>
      <c r="AK10" s="72"/>
      <c r="AL10" s="72"/>
      <c r="AM10" s="159"/>
      <c r="AN10" s="117" t="e">
        <f t="shared" si="8"/>
        <v>#DIV/0!</v>
      </c>
      <c r="AO10" s="72"/>
      <c r="AP10" s="72"/>
      <c r="AQ10" s="159"/>
      <c r="AR10" s="117" t="e">
        <f t="shared" si="9"/>
        <v>#DIV/0!</v>
      </c>
    </row>
    <row r="11" spans="1:44">
      <c r="A11" s="7">
        <v>6</v>
      </c>
      <c r="B11" s="9" t="s">
        <v>25</v>
      </c>
      <c r="C11" s="116"/>
      <c r="D11" s="79"/>
      <c r="E11" s="134"/>
      <c r="F11" s="117" t="e">
        <f t="shared" si="2"/>
        <v>#DIV/0!</v>
      </c>
      <c r="G11" s="79">
        <v>438</v>
      </c>
      <c r="H11" s="79">
        <v>438</v>
      </c>
      <c r="I11" s="325">
        <v>1145.4000000000001</v>
      </c>
      <c r="J11" s="120">
        <f t="shared" si="3"/>
        <v>26.150684931506852</v>
      </c>
      <c r="K11" s="79"/>
      <c r="L11" s="79"/>
      <c r="M11" s="127"/>
      <c r="N11" s="124" t="e">
        <f t="shared" si="4"/>
        <v>#DIV/0!</v>
      </c>
      <c r="O11" s="79"/>
      <c r="P11" s="79"/>
      <c r="Q11" s="79"/>
      <c r="R11" s="81" t="e">
        <f t="shared" si="0"/>
        <v>#DIV/0!</v>
      </c>
      <c r="S11" s="79"/>
      <c r="T11" s="79"/>
      <c r="U11" s="79"/>
      <c r="V11" s="81" t="e">
        <f t="shared" si="1"/>
        <v>#DIV/0!</v>
      </c>
      <c r="W11" s="7">
        <v>6</v>
      </c>
      <c r="X11" s="9" t="s">
        <v>25</v>
      </c>
      <c r="Y11" s="227"/>
      <c r="Z11" s="73"/>
      <c r="AA11" s="253"/>
      <c r="AB11" s="143" t="e">
        <f t="shared" si="5"/>
        <v>#DIV/0!</v>
      </c>
      <c r="AC11" s="79">
        <v>733</v>
      </c>
      <c r="AD11" s="79">
        <v>733</v>
      </c>
      <c r="AE11" s="325">
        <v>1386.4</v>
      </c>
      <c r="AF11" s="120">
        <f t="shared" si="6"/>
        <v>18.91405184174625</v>
      </c>
      <c r="AG11" s="79"/>
      <c r="AH11" s="79"/>
      <c r="AI11" s="340"/>
      <c r="AJ11" s="120" t="e">
        <f t="shared" si="7"/>
        <v>#DIV/0!</v>
      </c>
      <c r="AK11" s="73"/>
      <c r="AL11" s="73"/>
      <c r="AM11" s="123"/>
      <c r="AN11" s="120" t="e">
        <f t="shared" si="8"/>
        <v>#DIV/0!</v>
      </c>
      <c r="AO11" s="73"/>
      <c r="AP11" s="73"/>
      <c r="AQ11" s="123"/>
      <c r="AR11" s="120" t="e">
        <f t="shared" si="9"/>
        <v>#DIV/0!</v>
      </c>
    </row>
    <row r="12" spans="1:44">
      <c r="A12" s="7">
        <v>7</v>
      </c>
      <c r="B12" s="9" t="s">
        <v>26</v>
      </c>
      <c r="C12" s="116"/>
      <c r="D12" s="79"/>
      <c r="E12" s="130"/>
      <c r="F12" s="117" t="e">
        <f t="shared" si="2"/>
        <v>#DIV/0!</v>
      </c>
      <c r="G12" s="79"/>
      <c r="H12" s="73"/>
      <c r="I12" s="123"/>
      <c r="J12" s="120" t="e">
        <f t="shared" si="3"/>
        <v>#DIV/0!</v>
      </c>
      <c r="K12" s="79"/>
      <c r="L12" s="79"/>
      <c r="M12" s="92"/>
      <c r="N12" s="124" t="e">
        <f t="shared" si="4"/>
        <v>#DIV/0!</v>
      </c>
      <c r="O12" s="79"/>
      <c r="P12" s="73"/>
      <c r="Q12" s="73"/>
      <c r="R12" s="81" t="e">
        <f t="shared" si="0"/>
        <v>#DIV/0!</v>
      </c>
      <c r="S12" s="79"/>
      <c r="T12" s="73"/>
      <c r="U12" s="73"/>
      <c r="V12" s="81" t="e">
        <f t="shared" si="1"/>
        <v>#DIV/0!</v>
      </c>
      <c r="W12" s="7">
        <v>7</v>
      </c>
      <c r="X12" s="9" t="s">
        <v>26</v>
      </c>
      <c r="Y12" s="227"/>
      <c r="Z12" s="73"/>
      <c r="AA12" s="153"/>
      <c r="AB12" s="143" t="e">
        <f t="shared" si="5"/>
        <v>#DIV/0!</v>
      </c>
      <c r="AC12" s="73"/>
      <c r="AD12" s="73"/>
      <c r="AE12" s="123"/>
      <c r="AF12" s="122" t="e">
        <f t="shared" si="6"/>
        <v>#DIV/0!</v>
      </c>
      <c r="AG12" s="73"/>
      <c r="AH12" s="73"/>
      <c r="AI12" s="123"/>
      <c r="AJ12" s="122" t="e">
        <f t="shared" si="7"/>
        <v>#DIV/0!</v>
      </c>
      <c r="AK12" s="73"/>
      <c r="AL12" s="73"/>
      <c r="AM12" s="123"/>
      <c r="AN12" s="120" t="e">
        <f t="shared" si="8"/>
        <v>#DIV/0!</v>
      </c>
      <c r="AO12" s="73"/>
      <c r="AP12" s="73"/>
      <c r="AQ12" s="123"/>
      <c r="AR12" s="120" t="e">
        <f t="shared" si="9"/>
        <v>#DIV/0!</v>
      </c>
    </row>
    <row r="13" spans="1:44">
      <c r="A13" s="7">
        <v>8</v>
      </c>
      <c r="B13" s="9" t="s">
        <v>166</v>
      </c>
      <c r="C13" s="116">
        <v>98.2</v>
      </c>
      <c r="D13" s="79">
        <v>98.2</v>
      </c>
      <c r="E13" s="134">
        <v>296.39999999999998</v>
      </c>
      <c r="F13" s="117">
        <f t="shared" si="2"/>
        <v>30.183299389002034</v>
      </c>
      <c r="G13" s="75">
        <v>36.799999999999997</v>
      </c>
      <c r="H13" s="75">
        <v>36.799999999999997</v>
      </c>
      <c r="I13" s="132">
        <v>36.799999999999997</v>
      </c>
      <c r="J13" s="117">
        <f t="shared" si="3"/>
        <v>10</v>
      </c>
      <c r="K13" s="75"/>
      <c r="L13" s="72"/>
      <c r="M13" s="135"/>
      <c r="N13" s="124" t="e">
        <f t="shared" si="4"/>
        <v>#DIV/0!</v>
      </c>
      <c r="O13" s="79">
        <v>470.3</v>
      </c>
      <c r="P13" s="79"/>
      <c r="Q13" s="81"/>
      <c r="R13" s="81" t="e">
        <f t="shared" si="0"/>
        <v>#DIV/0!</v>
      </c>
      <c r="S13" s="79"/>
      <c r="T13" s="73"/>
      <c r="U13" s="128"/>
      <c r="V13" s="81" t="e">
        <f t="shared" si="1"/>
        <v>#DIV/0!</v>
      </c>
      <c r="W13" s="7">
        <v>8</v>
      </c>
      <c r="X13" s="9" t="s">
        <v>27</v>
      </c>
      <c r="Y13" s="227"/>
      <c r="Z13" s="73"/>
      <c r="AA13" s="253"/>
      <c r="AB13" s="143" t="e">
        <f t="shared" si="5"/>
        <v>#DIV/0!</v>
      </c>
      <c r="AC13" s="335"/>
      <c r="AD13" s="75"/>
      <c r="AE13" s="132"/>
      <c r="AF13" s="117" t="e">
        <f t="shared" si="6"/>
        <v>#DIV/0!</v>
      </c>
      <c r="AG13" s="75">
        <v>757</v>
      </c>
      <c r="AH13" s="75"/>
      <c r="AI13" s="132"/>
      <c r="AJ13" s="117" t="e">
        <f t="shared" si="7"/>
        <v>#DIV/0!</v>
      </c>
      <c r="AK13" s="76"/>
      <c r="AL13" s="75"/>
      <c r="AM13" s="132"/>
      <c r="AN13" s="117" t="e">
        <f t="shared" si="8"/>
        <v>#DIV/0!</v>
      </c>
      <c r="AO13" s="72"/>
      <c r="AP13" s="72"/>
      <c r="AQ13" s="135"/>
      <c r="AR13" s="117" t="e">
        <f t="shared" si="9"/>
        <v>#DIV/0!</v>
      </c>
    </row>
    <row r="14" spans="1:44">
      <c r="A14" s="7">
        <v>9</v>
      </c>
      <c r="B14" s="9" t="s">
        <v>28</v>
      </c>
      <c r="C14" s="116"/>
      <c r="D14" s="79"/>
      <c r="E14" s="130"/>
      <c r="F14" s="117" t="e">
        <f t="shared" si="2"/>
        <v>#DIV/0!</v>
      </c>
      <c r="G14" s="133"/>
      <c r="H14" s="70"/>
      <c r="I14" s="119"/>
      <c r="J14" s="120" t="e">
        <f t="shared" si="3"/>
        <v>#DIV/0!</v>
      </c>
      <c r="K14" s="133"/>
      <c r="L14" s="70"/>
      <c r="M14" s="119"/>
      <c r="N14" s="124" t="e">
        <f t="shared" si="4"/>
        <v>#DIV/0!</v>
      </c>
      <c r="O14" s="79"/>
      <c r="P14" s="79"/>
      <c r="Q14" s="81"/>
      <c r="R14" s="81" t="e">
        <f t="shared" si="0"/>
        <v>#DIV/0!</v>
      </c>
      <c r="S14" s="79"/>
      <c r="T14" s="73"/>
      <c r="U14" s="128"/>
      <c r="V14" s="81" t="e">
        <f t="shared" si="1"/>
        <v>#DIV/0!</v>
      </c>
      <c r="W14" s="7">
        <v>9</v>
      </c>
      <c r="X14" s="9" t="s">
        <v>28</v>
      </c>
      <c r="Y14" s="227"/>
      <c r="Z14" s="73"/>
      <c r="AA14" s="153"/>
      <c r="AB14" s="143" t="e">
        <f t="shared" si="5"/>
        <v>#DIV/0!</v>
      </c>
      <c r="AC14" s="327"/>
      <c r="AD14" s="133"/>
      <c r="AE14" s="121"/>
      <c r="AF14" s="120" t="e">
        <f t="shared" si="6"/>
        <v>#DIV/0!</v>
      </c>
      <c r="AG14" s="327">
        <v>560.6</v>
      </c>
      <c r="AH14" s="133"/>
      <c r="AI14" s="121"/>
      <c r="AJ14" s="120" t="e">
        <f t="shared" si="7"/>
        <v>#DIV/0!</v>
      </c>
      <c r="AK14" s="70"/>
      <c r="AL14" s="70"/>
      <c r="AM14" s="119"/>
      <c r="AN14" s="120" t="e">
        <f t="shared" si="8"/>
        <v>#DIV/0!</v>
      </c>
      <c r="AO14" s="70"/>
      <c r="AP14" s="70"/>
      <c r="AQ14" s="119"/>
      <c r="AR14" s="120" t="e">
        <f t="shared" si="9"/>
        <v>#DIV/0!</v>
      </c>
    </row>
    <row r="15" spans="1:44">
      <c r="A15" s="7">
        <v>10</v>
      </c>
      <c r="B15" s="9" t="s">
        <v>29</v>
      </c>
      <c r="C15" s="116"/>
      <c r="D15" s="79"/>
      <c r="E15" s="130"/>
      <c r="F15" s="117" t="e">
        <f t="shared" si="2"/>
        <v>#DIV/0!</v>
      </c>
      <c r="G15" s="79"/>
      <c r="H15" s="79"/>
      <c r="I15" s="92"/>
      <c r="J15" s="117" t="e">
        <f t="shared" si="3"/>
        <v>#DIV/0!</v>
      </c>
      <c r="K15" s="79"/>
      <c r="L15" s="79"/>
      <c r="M15" s="92"/>
      <c r="N15" s="124" t="e">
        <f t="shared" si="4"/>
        <v>#DIV/0!</v>
      </c>
      <c r="O15" s="79"/>
      <c r="P15" s="73"/>
      <c r="Q15" s="73"/>
      <c r="R15" s="81" t="e">
        <f t="shared" si="0"/>
        <v>#DIV/0!</v>
      </c>
      <c r="S15" s="79"/>
      <c r="T15" s="73"/>
      <c r="U15" s="73"/>
      <c r="V15" s="81" t="e">
        <f t="shared" si="1"/>
        <v>#DIV/0!</v>
      </c>
      <c r="W15" s="7">
        <v>10</v>
      </c>
      <c r="X15" s="9" t="s">
        <v>29</v>
      </c>
      <c r="Y15" s="227"/>
      <c r="Z15" s="73"/>
      <c r="AA15" s="153"/>
      <c r="AB15" s="143" t="e">
        <f t="shared" si="5"/>
        <v>#DIV/0!</v>
      </c>
      <c r="AC15" s="73"/>
      <c r="AD15" s="73"/>
      <c r="AE15" s="123"/>
      <c r="AF15" s="143" t="e">
        <f t="shared" si="6"/>
        <v>#DIV/0!</v>
      </c>
      <c r="AG15" s="79"/>
      <c r="AH15" s="79"/>
      <c r="AI15" s="347"/>
      <c r="AJ15" s="117" t="e">
        <f t="shared" si="7"/>
        <v>#DIV/0!</v>
      </c>
      <c r="AK15" s="73"/>
      <c r="AL15" s="73"/>
      <c r="AM15" s="123"/>
      <c r="AN15" s="117" t="e">
        <f t="shared" si="8"/>
        <v>#DIV/0!</v>
      </c>
      <c r="AO15" s="73"/>
      <c r="AP15" s="73"/>
      <c r="AQ15" s="123"/>
      <c r="AR15" s="117" t="e">
        <f t="shared" si="9"/>
        <v>#DIV/0!</v>
      </c>
    </row>
    <row r="16" spans="1:44">
      <c r="A16" s="7">
        <v>11</v>
      </c>
      <c r="B16" s="9" t="s">
        <v>30</v>
      </c>
      <c r="C16" s="116"/>
      <c r="D16" s="79"/>
      <c r="E16" s="130"/>
      <c r="F16" s="117" t="e">
        <f t="shared" si="2"/>
        <v>#DIV/0!</v>
      </c>
      <c r="G16" s="133"/>
      <c r="H16" s="70"/>
      <c r="I16" s="119"/>
      <c r="J16" s="120" t="e">
        <f t="shared" si="3"/>
        <v>#DIV/0!</v>
      </c>
      <c r="K16" s="133"/>
      <c r="L16" s="133"/>
      <c r="M16" s="121"/>
      <c r="N16" s="124" t="e">
        <f t="shared" si="4"/>
        <v>#DIV/0!</v>
      </c>
      <c r="O16" s="79"/>
      <c r="P16" s="73"/>
      <c r="Q16" s="73"/>
      <c r="R16" s="81" t="e">
        <f t="shared" si="0"/>
        <v>#DIV/0!</v>
      </c>
      <c r="S16" s="79"/>
      <c r="T16" s="73"/>
      <c r="U16" s="73"/>
      <c r="V16" s="81" t="e">
        <f t="shared" si="1"/>
        <v>#DIV/0!</v>
      </c>
      <c r="W16" s="7">
        <v>11</v>
      </c>
      <c r="X16" s="9" t="s">
        <v>30</v>
      </c>
      <c r="Y16" s="227"/>
      <c r="Z16" s="73"/>
      <c r="AA16" s="153"/>
      <c r="AB16" s="143" t="e">
        <f t="shared" si="5"/>
        <v>#DIV/0!</v>
      </c>
      <c r="AC16" s="70"/>
      <c r="AD16" s="70"/>
      <c r="AE16" s="119"/>
      <c r="AF16" s="122" t="e">
        <f t="shared" si="6"/>
        <v>#DIV/0!</v>
      </c>
      <c r="AG16" s="70"/>
      <c r="AH16" s="70"/>
      <c r="AI16" s="119"/>
      <c r="AJ16" s="122" t="e">
        <f t="shared" si="7"/>
        <v>#DIV/0!</v>
      </c>
      <c r="AK16" s="70"/>
      <c r="AL16" s="70"/>
      <c r="AM16" s="119"/>
      <c r="AN16" s="120" t="e">
        <f t="shared" si="8"/>
        <v>#DIV/0!</v>
      </c>
      <c r="AO16" s="70"/>
      <c r="AP16" s="70"/>
      <c r="AQ16" s="119"/>
      <c r="AR16" s="120" t="e">
        <f t="shared" si="9"/>
        <v>#DIV/0!</v>
      </c>
    </row>
    <row r="17" spans="1:44">
      <c r="A17" s="7">
        <v>12</v>
      </c>
      <c r="B17" s="9" t="s">
        <v>31</v>
      </c>
      <c r="C17" s="116"/>
      <c r="D17" s="79"/>
      <c r="E17" s="130"/>
      <c r="F17" s="117" t="e">
        <f t="shared" si="2"/>
        <v>#DIV/0!</v>
      </c>
      <c r="G17" s="79"/>
      <c r="H17" s="73"/>
      <c r="I17" s="123"/>
      <c r="J17" s="109" t="e">
        <f t="shared" si="3"/>
        <v>#DIV/0!</v>
      </c>
      <c r="K17" s="79"/>
      <c r="L17" s="79"/>
      <c r="M17" s="92"/>
      <c r="N17" s="124" t="e">
        <f t="shared" si="4"/>
        <v>#DIV/0!</v>
      </c>
      <c r="O17" s="79"/>
      <c r="P17" s="73"/>
      <c r="Q17" s="73"/>
      <c r="R17" s="81" t="e">
        <f t="shared" si="0"/>
        <v>#DIV/0!</v>
      </c>
      <c r="S17" s="79"/>
      <c r="T17" s="73"/>
      <c r="U17" s="73"/>
      <c r="V17" s="81" t="e">
        <f t="shared" si="1"/>
        <v>#DIV/0!</v>
      </c>
      <c r="W17" s="7">
        <v>12</v>
      </c>
      <c r="X17" s="9" t="s">
        <v>31</v>
      </c>
      <c r="Y17" s="227"/>
      <c r="Z17" s="73"/>
      <c r="AA17" s="153"/>
      <c r="AB17" s="143" t="e">
        <f t="shared" si="5"/>
        <v>#DIV/0!</v>
      </c>
      <c r="AC17" s="73"/>
      <c r="AD17" s="254"/>
      <c r="AE17" s="123"/>
      <c r="AF17" s="136" t="e">
        <f t="shared" si="6"/>
        <v>#DIV/0!</v>
      </c>
      <c r="AG17" s="73"/>
      <c r="AH17" s="73"/>
      <c r="AI17" s="123"/>
      <c r="AJ17" s="136" t="e">
        <f t="shared" si="7"/>
        <v>#DIV/0!</v>
      </c>
      <c r="AK17" s="73"/>
      <c r="AL17" s="73"/>
      <c r="AM17" s="123"/>
      <c r="AN17" s="109" t="e">
        <f t="shared" si="8"/>
        <v>#DIV/0!</v>
      </c>
      <c r="AO17" s="73"/>
      <c r="AP17" s="73"/>
      <c r="AQ17" s="123"/>
      <c r="AR17" s="109" t="e">
        <f t="shared" si="9"/>
        <v>#DIV/0!</v>
      </c>
    </row>
    <row r="18" spans="1:44" ht="30">
      <c r="A18" s="7">
        <v>13</v>
      </c>
      <c r="B18" s="350" t="s">
        <v>163</v>
      </c>
      <c r="C18" s="116">
        <v>290</v>
      </c>
      <c r="D18" s="79">
        <v>290</v>
      </c>
      <c r="E18" s="363">
        <v>1125.2</v>
      </c>
      <c r="F18" s="117">
        <f t="shared" si="2"/>
        <v>38.800000000000004</v>
      </c>
      <c r="G18" s="133">
        <v>64</v>
      </c>
      <c r="H18" s="133">
        <v>64</v>
      </c>
      <c r="I18" s="121">
        <v>150.9</v>
      </c>
      <c r="J18" s="109">
        <f t="shared" si="3"/>
        <v>23.578125</v>
      </c>
      <c r="K18" s="133"/>
      <c r="L18" s="133"/>
      <c r="M18" s="121"/>
      <c r="N18" s="124" t="e">
        <f t="shared" si="4"/>
        <v>#DIV/0!</v>
      </c>
      <c r="O18" s="79"/>
      <c r="P18" s="79"/>
      <c r="Q18" s="79"/>
      <c r="R18" s="81" t="e">
        <f t="shared" si="0"/>
        <v>#DIV/0!</v>
      </c>
      <c r="S18" s="79"/>
      <c r="T18" s="79"/>
      <c r="U18" s="79"/>
      <c r="V18" s="81" t="e">
        <f t="shared" si="1"/>
        <v>#DIV/0!</v>
      </c>
      <c r="W18" s="7">
        <v>13</v>
      </c>
      <c r="X18" s="350" t="s">
        <v>161</v>
      </c>
      <c r="Y18" s="227"/>
      <c r="Z18" s="73"/>
      <c r="AA18" s="253"/>
      <c r="AB18" s="143" t="e">
        <f t="shared" si="5"/>
        <v>#DIV/0!</v>
      </c>
      <c r="AC18" s="133">
        <v>406</v>
      </c>
      <c r="AD18" s="133">
        <v>406</v>
      </c>
      <c r="AE18" s="121">
        <v>1044.5999999999999</v>
      </c>
      <c r="AF18" s="109">
        <f t="shared" si="6"/>
        <v>25.729064039408868</v>
      </c>
      <c r="AG18" s="133">
        <v>1080</v>
      </c>
      <c r="AH18" s="133"/>
      <c r="AI18" s="121"/>
      <c r="AJ18" s="109" t="e">
        <f t="shared" si="7"/>
        <v>#DIV/0!</v>
      </c>
      <c r="AK18" s="70"/>
      <c r="AL18" s="70"/>
      <c r="AM18" s="119"/>
      <c r="AN18" s="109" t="e">
        <f t="shared" si="8"/>
        <v>#DIV/0!</v>
      </c>
      <c r="AO18" s="70"/>
      <c r="AP18" s="70"/>
      <c r="AQ18" s="119"/>
      <c r="AR18" s="109" t="e">
        <f t="shared" si="9"/>
        <v>#DIV/0!</v>
      </c>
    </row>
    <row r="19" spans="1:44">
      <c r="A19" s="7">
        <v>14</v>
      </c>
      <c r="B19" s="9" t="s">
        <v>33</v>
      </c>
      <c r="C19" s="116"/>
      <c r="D19" s="79"/>
      <c r="E19" s="212"/>
      <c r="F19" s="117" t="e">
        <f t="shared" si="2"/>
        <v>#DIV/0!</v>
      </c>
      <c r="G19" s="79"/>
      <c r="H19" s="79"/>
      <c r="I19" s="120"/>
      <c r="J19" s="120" t="e">
        <f t="shared" si="3"/>
        <v>#DIV/0!</v>
      </c>
      <c r="K19" s="79"/>
      <c r="L19" s="79"/>
      <c r="M19" s="120"/>
      <c r="N19" s="124" t="e">
        <f t="shared" si="4"/>
        <v>#DIV/0!</v>
      </c>
      <c r="O19" s="73"/>
      <c r="P19" s="73"/>
      <c r="Q19" s="73"/>
      <c r="R19" s="81" t="e">
        <f t="shared" si="0"/>
        <v>#DIV/0!</v>
      </c>
      <c r="S19" s="73"/>
      <c r="T19" s="73"/>
      <c r="U19" s="73"/>
      <c r="V19" s="81" t="e">
        <f t="shared" si="1"/>
        <v>#DIV/0!</v>
      </c>
      <c r="W19" s="7">
        <v>14</v>
      </c>
      <c r="X19" s="9" t="s">
        <v>33</v>
      </c>
      <c r="Y19" s="317"/>
      <c r="Z19" s="79"/>
      <c r="AA19" s="130"/>
      <c r="AB19" s="117" t="e">
        <f t="shared" si="5"/>
        <v>#DIV/0!</v>
      </c>
      <c r="AC19" s="79"/>
      <c r="AD19" s="79"/>
      <c r="AE19" s="120"/>
      <c r="AF19" s="120" t="e">
        <f t="shared" si="6"/>
        <v>#DIV/0!</v>
      </c>
      <c r="AG19" s="73"/>
      <c r="AH19" s="73"/>
      <c r="AI19" s="122"/>
      <c r="AJ19" s="122" t="e">
        <f t="shared" si="7"/>
        <v>#DIV/0!</v>
      </c>
      <c r="AK19" s="73"/>
      <c r="AL19" s="73"/>
      <c r="AM19" s="122"/>
      <c r="AN19" s="120" t="e">
        <f t="shared" si="8"/>
        <v>#DIV/0!</v>
      </c>
      <c r="AO19" s="73"/>
      <c r="AP19" s="73"/>
      <c r="AQ19" s="122"/>
      <c r="AR19" s="120" t="e">
        <f t="shared" si="9"/>
        <v>#DIV/0!</v>
      </c>
    </row>
    <row r="20" spans="1:44">
      <c r="A20" s="7">
        <v>15</v>
      </c>
      <c r="B20" s="9" t="s">
        <v>153</v>
      </c>
      <c r="C20" s="102"/>
      <c r="D20" s="133"/>
      <c r="E20" s="138"/>
      <c r="F20" s="117" t="e">
        <f t="shared" si="2"/>
        <v>#DIV/0!</v>
      </c>
      <c r="G20" s="79"/>
      <c r="H20" s="79"/>
      <c r="I20" s="92"/>
      <c r="J20" s="124" t="e">
        <f t="shared" si="3"/>
        <v>#DIV/0!</v>
      </c>
      <c r="K20" s="79"/>
      <c r="L20" s="79"/>
      <c r="M20" s="92"/>
      <c r="N20" s="124" t="e">
        <f t="shared" si="4"/>
        <v>#DIV/0!</v>
      </c>
      <c r="O20" s="79"/>
      <c r="P20" s="73"/>
      <c r="Q20" s="139"/>
      <c r="R20" s="81" t="e">
        <f t="shared" si="0"/>
        <v>#DIV/0!</v>
      </c>
      <c r="S20" s="79"/>
      <c r="T20" s="73"/>
      <c r="U20" s="139"/>
      <c r="V20" s="81" t="e">
        <f t="shared" si="1"/>
        <v>#DIV/0!</v>
      </c>
      <c r="W20" s="7">
        <v>15</v>
      </c>
      <c r="X20" s="9" t="s">
        <v>153</v>
      </c>
      <c r="Y20" s="103"/>
      <c r="Z20" s="70"/>
      <c r="AA20" s="255"/>
      <c r="AB20" s="143" t="e">
        <f t="shared" si="5"/>
        <v>#DIV/0!</v>
      </c>
      <c r="AC20" s="73"/>
      <c r="AD20" s="73"/>
      <c r="AE20" s="123"/>
      <c r="AF20" s="137" t="e">
        <f t="shared" si="6"/>
        <v>#DIV/0!</v>
      </c>
      <c r="AG20" s="73"/>
      <c r="AH20" s="73"/>
      <c r="AI20" s="123"/>
      <c r="AJ20" s="137" t="e">
        <f t="shared" si="7"/>
        <v>#DIV/0!</v>
      </c>
      <c r="AK20" s="73"/>
      <c r="AL20" s="73"/>
      <c r="AM20" s="123"/>
      <c r="AN20" s="124" t="e">
        <f t="shared" si="8"/>
        <v>#DIV/0!</v>
      </c>
      <c r="AO20" s="73"/>
      <c r="AP20" s="73"/>
      <c r="AQ20" s="123"/>
      <c r="AR20" s="124" t="e">
        <f t="shared" si="9"/>
        <v>#DIV/0!</v>
      </c>
    </row>
    <row r="21" spans="1:44">
      <c r="A21" s="7">
        <v>16</v>
      </c>
      <c r="B21" s="9" t="s">
        <v>93</v>
      </c>
      <c r="C21" s="116"/>
      <c r="D21" s="79"/>
      <c r="E21" s="130"/>
      <c r="F21" s="117" t="e">
        <f t="shared" si="2"/>
        <v>#DIV/0!</v>
      </c>
      <c r="G21" s="79"/>
      <c r="H21" s="73"/>
      <c r="I21" s="122"/>
      <c r="J21" s="109" t="e">
        <f t="shared" si="3"/>
        <v>#DIV/0!</v>
      </c>
      <c r="K21" s="79"/>
      <c r="L21" s="79"/>
      <c r="M21" s="140"/>
      <c r="N21" s="124" t="e">
        <f t="shared" si="4"/>
        <v>#DIV/0!</v>
      </c>
      <c r="O21" s="79"/>
      <c r="P21" s="73"/>
      <c r="Q21" s="139"/>
      <c r="R21" s="81" t="e">
        <f t="shared" si="0"/>
        <v>#DIV/0!</v>
      </c>
      <c r="S21" s="79"/>
      <c r="T21" s="73"/>
      <c r="U21" s="139"/>
      <c r="V21" s="81" t="e">
        <f t="shared" si="1"/>
        <v>#DIV/0!</v>
      </c>
      <c r="W21" s="7">
        <v>16</v>
      </c>
      <c r="X21" s="9" t="s">
        <v>93</v>
      </c>
      <c r="Y21" s="227"/>
      <c r="Z21" s="73"/>
      <c r="AA21" s="153"/>
      <c r="AB21" s="143" t="e">
        <f t="shared" si="5"/>
        <v>#DIV/0!</v>
      </c>
      <c r="AC21" s="79">
        <v>146</v>
      </c>
      <c r="AD21" s="79">
        <v>146</v>
      </c>
      <c r="AE21" s="120">
        <v>496.4</v>
      </c>
      <c r="AF21" s="109">
        <f t="shared" si="6"/>
        <v>34</v>
      </c>
      <c r="AG21" s="73"/>
      <c r="AH21" s="73"/>
      <c r="AI21" s="122"/>
      <c r="AJ21" s="136" t="e">
        <f t="shared" si="7"/>
        <v>#DIV/0!</v>
      </c>
      <c r="AK21" s="73"/>
      <c r="AL21" s="73"/>
      <c r="AM21" s="122"/>
      <c r="AN21" s="109" t="e">
        <f t="shared" si="8"/>
        <v>#DIV/0!</v>
      </c>
      <c r="AO21" s="73"/>
      <c r="AP21" s="73"/>
      <c r="AQ21" s="122"/>
      <c r="AR21" s="109" t="e">
        <f t="shared" si="9"/>
        <v>#DIV/0!</v>
      </c>
    </row>
    <row r="22" spans="1:44">
      <c r="A22" s="7">
        <v>17</v>
      </c>
      <c r="B22" s="9" t="s">
        <v>103</v>
      </c>
      <c r="C22" s="116"/>
      <c r="D22" s="79"/>
      <c r="E22" s="130"/>
      <c r="F22" s="117" t="e">
        <f t="shared" si="2"/>
        <v>#DIV/0!</v>
      </c>
      <c r="G22" s="79"/>
      <c r="H22" s="73"/>
      <c r="I22" s="122"/>
      <c r="J22" s="109" t="e">
        <f t="shared" si="3"/>
        <v>#DIV/0!</v>
      </c>
      <c r="K22" s="79"/>
      <c r="L22" s="79"/>
      <c r="M22" s="140"/>
      <c r="N22" s="124" t="e">
        <f t="shared" si="4"/>
        <v>#DIV/0!</v>
      </c>
      <c r="O22" s="79"/>
      <c r="P22" s="73"/>
      <c r="Q22" s="139"/>
      <c r="R22" s="81" t="e">
        <f t="shared" si="0"/>
        <v>#DIV/0!</v>
      </c>
      <c r="S22" s="79"/>
      <c r="T22" s="73"/>
      <c r="U22" s="139"/>
      <c r="V22" s="81" t="e">
        <f t="shared" si="1"/>
        <v>#DIV/0!</v>
      </c>
      <c r="W22" s="7">
        <v>17</v>
      </c>
      <c r="X22" s="9" t="s">
        <v>103</v>
      </c>
      <c r="Y22" s="227"/>
      <c r="Z22" s="73"/>
      <c r="AA22" s="153"/>
      <c r="AB22" s="143" t="e">
        <f t="shared" si="5"/>
        <v>#DIV/0!</v>
      </c>
      <c r="AC22" s="79">
        <v>840</v>
      </c>
      <c r="AD22" s="79">
        <v>840</v>
      </c>
      <c r="AE22" s="120">
        <v>799</v>
      </c>
      <c r="AF22" s="109">
        <f t="shared" si="6"/>
        <v>9.511904761904761</v>
      </c>
      <c r="AG22" s="73"/>
      <c r="AH22" s="73"/>
      <c r="AI22" s="122"/>
      <c r="AJ22" s="136" t="e">
        <f t="shared" si="7"/>
        <v>#DIV/0!</v>
      </c>
      <c r="AK22" s="79">
        <v>682</v>
      </c>
      <c r="AL22" s="79"/>
      <c r="AM22" s="337"/>
      <c r="AN22" s="109" t="e">
        <f t="shared" si="8"/>
        <v>#DIV/0!</v>
      </c>
      <c r="AO22" s="73"/>
      <c r="AP22" s="73"/>
      <c r="AQ22" s="122"/>
      <c r="AR22" s="109" t="e">
        <f t="shared" si="9"/>
        <v>#DIV/0!</v>
      </c>
    </row>
    <row r="23" spans="1:44" ht="14.25" customHeight="1">
      <c r="A23" s="7">
        <v>18</v>
      </c>
      <c r="B23" s="9" t="s">
        <v>114</v>
      </c>
      <c r="C23" s="116"/>
      <c r="D23" s="79"/>
      <c r="E23" s="130"/>
      <c r="F23" s="117" t="e">
        <f t="shared" si="2"/>
        <v>#DIV/0!</v>
      </c>
      <c r="G23" s="79"/>
      <c r="H23" s="73"/>
      <c r="I23" s="122"/>
      <c r="J23" s="109" t="e">
        <f t="shared" si="3"/>
        <v>#DIV/0!</v>
      </c>
      <c r="K23" s="79"/>
      <c r="L23" s="79"/>
      <c r="M23" s="140"/>
      <c r="N23" s="124" t="e">
        <f t="shared" si="4"/>
        <v>#DIV/0!</v>
      </c>
      <c r="O23" s="79"/>
      <c r="P23" s="79"/>
      <c r="Q23" s="293"/>
      <c r="R23" s="81" t="e">
        <f t="shared" si="0"/>
        <v>#DIV/0!</v>
      </c>
      <c r="S23" s="79"/>
      <c r="T23" s="73"/>
      <c r="U23" s="139"/>
      <c r="V23" s="81" t="e">
        <f t="shared" si="1"/>
        <v>#DIV/0!</v>
      </c>
      <c r="W23" s="7">
        <v>19</v>
      </c>
      <c r="X23" s="9" t="s">
        <v>102</v>
      </c>
      <c r="Y23" s="227"/>
      <c r="Z23" s="73"/>
      <c r="AA23" s="153"/>
      <c r="AB23" s="143" t="e">
        <f t="shared" si="5"/>
        <v>#DIV/0!</v>
      </c>
      <c r="AC23" s="81"/>
      <c r="AD23" s="79"/>
      <c r="AE23" s="120"/>
      <c r="AF23" s="109" t="e">
        <f t="shared" si="6"/>
        <v>#DIV/0!</v>
      </c>
      <c r="AG23" s="79"/>
      <c r="AH23" s="79"/>
      <c r="AI23" s="120"/>
      <c r="AJ23" s="109" t="e">
        <f t="shared" si="7"/>
        <v>#DIV/0!</v>
      </c>
      <c r="AK23" s="73"/>
      <c r="AL23" s="73"/>
      <c r="AM23" s="122"/>
      <c r="AN23" s="109" t="e">
        <f t="shared" si="8"/>
        <v>#DIV/0!</v>
      </c>
      <c r="AO23" s="73"/>
      <c r="AP23" s="73"/>
      <c r="AQ23" s="122"/>
      <c r="AR23" s="109" t="e">
        <f t="shared" si="9"/>
        <v>#DIV/0!</v>
      </c>
    </row>
    <row r="24" spans="1:44" ht="14.25" customHeight="1">
      <c r="A24" s="7">
        <v>19</v>
      </c>
      <c r="B24" s="31" t="s">
        <v>102</v>
      </c>
      <c r="C24" s="116"/>
      <c r="D24" s="79"/>
      <c r="E24" s="130"/>
      <c r="F24" s="117" t="e">
        <f t="shared" si="2"/>
        <v>#DIV/0!</v>
      </c>
      <c r="G24" s="79"/>
      <c r="H24" s="73"/>
      <c r="I24" s="122"/>
      <c r="J24" s="109" t="e">
        <f t="shared" si="3"/>
        <v>#DIV/0!</v>
      </c>
      <c r="K24" s="79"/>
      <c r="L24" s="79"/>
      <c r="M24" s="140"/>
      <c r="N24" s="124" t="e">
        <f t="shared" si="4"/>
        <v>#DIV/0!</v>
      </c>
      <c r="O24" s="79"/>
      <c r="P24" s="73"/>
      <c r="Q24" s="139"/>
      <c r="R24" s="81" t="e">
        <f t="shared" si="0"/>
        <v>#DIV/0!</v>
      </c>
      <c r="S24" s="79"/>
      <c r="T24" s="73"/>
      <c r="U24" s="139"/>
      <c r="V24" s="81" t="e">
        <f t="shared" si="1"/>
        <v>#DIV/0!</v>
      </c>
      <c r="W24" s="7">
        <v>20</v>
      </c>
      <c r="X24" s="31" t="s">
        <v>98</v>
      </c>
      <c r="Y24" s="227"/>
      <c r="Z24" s="73"/>
      <c r="AA24" s="153"/>
      <c r="AB24" s="143" t="e">
        <f t="shared" si="5"/>
        <v>#DIV/0!</v>
      </c>
      <c r="AC24" s="73"/>
      <c r="AD24" s="73"/>
      <c r="AE24" s="122"/>
      <c r="AF24" s="136" t="e">
        <f t="shared" si="6"/>
        <v>#DIV/0!</v>
      </c>
      <c r="AG24" s="73"/>
      <c r="AH24" s="73"/>
      <c r="AI24" s="122"/>
      <c r="AJ24" s="136" t="e">
        <f t="shared" si="7"/>
        <v>#DIV/0!</v>
      </c>
      <c r="AK24" s="73"/>
      <c r="AL24" s="73"/>
      <c r="AM24" s="122"/>
      <c r="AN24" s="109" t="e">
        <f t="shared" si="8"/>
        <v>#DIV/0!</v>
      </c>
      <c r="AO24" s="73"/>
      <c r="AP24" s="73"/>
      <c r="AQ24" s="122"/>
      <c r="AR24" s="109" t="e">
        <f t="shared" si="9"/>
        <v>#DIV/0!</v>
      </c>
    </row>
    <row r="25" spans="1:44" ht="14.25" customHeight="1">
      <c r="A25" s="7">
        <v>20</v>
      </c>
      <c r="B25" s="9" t="s">
        <v>36</v>
      </c>
      <c r="C25" s="116"/>
      <c r="D25" s="79"/>
      <c r="E25" s="141"/>
      <c r="F25" s="117" t="e">
        <f t="shared" si="2"/>
        <v>#DIV/0!</v>
      </c>
      <c r="G25" s="79"/>
      <c r="H25" s="73"/>
      <c r="I25" s="122"/>
      <c r="J25" s="120" t="e">
        <f t="shared" si="3"/>
        <v>#DIV/0!</v>
      </c>
      <c r="K25" s="79"/>
      <c r="L25" s="73"/>
      <c r="M25" s="122"/>
      <c r="N25" s="124" t="e">
        <f t="shared" si="4"/>
        <v>#DIV/0!</v>
      </c>
      <c r="O25" s="79"/>
      <c r="P25" s="73"/>
      <c r="Q25" s="139"/>
      <c r="R25" s="81" t="e">
        <f t="shared" si="0"/>
        <v>#DIV/0!</v>
      </c>
      <c r="S25" s="79"/>
      <c r="T25" s="73"/>
      <c r="U25" s="139"/>
      <c r="V25" s="81" t="e">
        <f t="shared" ref="V25:V30" si="10">U25/T25*10</f>
        <v>#DIV/0!</v>
      </c>
      <c r="W25" s="7">
        <v>21</v>
      </c>
      <c r="X25" s="9" t="s">
        <v>36</v>
      </c>
      <c r="Y25" s="227"/>
      <c r="Z25" s="73"/>
      <c r="AA25" s="150"/>
      <c r="AB25" s="143" t="e">
        <f t="shared" si="5"/>
        <v>#DIV/0!</v>
      </c>
      <c r="AC25" s="73"/>
      <c r="AD25" s="73"/>
      <c r="AE25" s="122"/>
      <c r="AF25" s="122" t="e">
        <f t="shared" si="6"/>
        <v>#DIV/0!</v>
      </c>
      <c r="AG25" s="73"/>
      <c r="AH25" s="73"/>
      <c r="AI25" s="122"/>
      <c r="AJ25" s="122" t="e">
        <f t="shared" si="7"/>
        <v>#DIV/0!</v>
      </c>
      <c r="AK25" s="73"/>
      <c r="AL25" s="73"/>
      <c r="AM25" s="122"/>
      <c r="AN25" s="120" t="e">
        <f t="shared" si="8"/>
        <v>#DIV/0!</v>
      </c>
      <c r="AO25" s="73"/>
      <c r="AP25" s="73"/>
      <c r="AQ25" s="122"/>
      <c r="AR25" s="120" t="e">
        <f t="shared" si="9"/>
        <v>#DIV/0!</v>
      </c>
    </row>
    <row r="26" spans="1:44" ht="15" customHeight="1">
      <c r="A26" s="7">
        <v>21</v>
      </c>
      <c r="B26" s="10" t="s">
        <v>37</v>
      </c>
      <c r="C26" s="215">
        <f>SUM(C7:C25)</f>
        <v>388.2</v>
      </c>
      <c r="D26" s="213">
        <f>SUM(D7:D25)</f>
        <v>388.2</v>
      </c>
      <c r="E26" s="213">
        <f>SUM(E7:E25)</f>
        <v>1421.6</v>
      </c>
      <c r="F26" s="117">
        <f t="shared" si="2"/>
        <v>36.620298815043796</v>
      </c>
      <c r="G26" s="79">
        <f>SUM(G7:G25)</f>
        <v>538.79999999999995</v>
      </c>
      <c r="H26" s="146">
        <f>SUM(H7:H20)</f>
        <v>538.79999999999995</v>
      </c>
      <c r="I26" s="203">
        <f>SUM(I7:I20)</f>
        <v>1333.1000000000001</v>
      </c>
      <c r="J26" s="124">
        <f t="shared" si="3"/>
        <v>24.742019302152936</v>
      </c>
      <c r="K26" s="73">
        <f>SUM(K7:K25)</f>
        <v>0</v>
      </c>
      <c r="L26" s="146">
        <f>SUM(L7:L25)</f>
        <v>0</v>
      </c>
      <c r="M26" s="81">
        <f>SUM(M7:M25)</f>
        <v>0</v>
      </c>
      <c r="N26" s="124" t="e">
        <f t="shared" si="4"/>
        <v>#DIV/0!</v>
      </c>
      <c r="O26" s="320">
        <f>SUM(O7:O25)</f>
        <v>470.3</v>
      </c>
      <c r="P26" s="148">
        <f>SUM(P7:P25)</f>
        <v>0</v>
      </c>
      <c r="Q26" s="83">
        <f>SUM(Q7:Q25)</f>
        <v>0</v>
      </c>
      <c r="R26" s="81" t="e">
        <f t="shared" si="0"/>
        <v>#DIV/0!</v>
      </c>
      <c r="S26" s="148">
        <f>SUM(S7:S25)</f>
        <v>0</v>
      </c>
      <c r="T26" s="148">
        <f>SUM(T7:T25)</f>
        <v>0</v>
      </c>
      <c r="U26" s="205">
        <f>SUM(U7:U25)</f>
        <v>0</v>
      </c>
      <c r="V26" s="81" t="e">
        <f t="shared" si="10"/>
        <v>#DIV/0!</v>
      </c>
      <c r="W26" s="7">
        <v>22</v>
      </c>
      <c r="X26" s="10" t="s">
        <v>37</v>
      </c>
      <c r="Y26" s="144">
        <f>SUM(Y7:Y25)</f>
        <v>0</v>
      </c>
      <c r="Z26" s="145">
        <f>SUM(Z7:Z25)</f>
        <v>0</v>
      </c>
      <c r="AA26" s="145">
        <f>SUM(AA7:AA25)</f>
        <v>0</v>
      </c>
      <c r="AB26" s="117" t="e">
        <f t="shared" si="5"/>
        <v>#DIV/0!</v>
      </c>
      <c r="AC26" s="298">
        <f>SUM(AC7:AC25)</f>
        <v>2344</v>
      </c>
      <c r="AD26" s="204">
        <f>SUM(AD7:AD25)</f>
        <v>2344</v>
      </c>
      <c r="AE26" s="203">
        <f>SUM(AE7:AE25)</f>
        <v>4094.9</v>
      </c>
      <c r="AF26" s="124">
        <f t="shared" si="6"/>
        <v>17.469709897610922</v>
      </c>
      <c r="AG26" s="81">
        <f>SUM(AG7:AG25)</f>
        <v>2397.6</v>
      </c>
      <c r="AH26" s="146">
        <f>SUM(AH7:AH25)</f>
        <v>0</v>
      </c>
      <c r="AI26" s="203">
        <f>SUM(AI7:AI25)</f>
        <v>0</v>
      </c>
      <c r="AJ26" s="124" t="e">
        <f t="shared" si="7"/>
        <v>#DIV/0!</v>
      </c>
      <c r="AK26" s="79">
        <f>SUM(AK7:AK25)</f>
        <v>682</v>
      </c>
      <c r="AL26" s="146">
        <f>SUM(AL7:AL25)</f>
        <v>0</v>
      </c>
      <c r="AM26" s="338">
        <f>SUM(AM7:AM25)</f>
        <v>0</v>
      </c>
      <c r="AN26" s="124" t="e">
        <f t="shared" si="8"/>
        <v>#DIV/0!</v>
      </c>
      <c r="AO26" s="79">
        <f>SUM(AO7:AO25)</f>
        <v>0</v>
      </c>
      <c r="AP26" s="146">
        <f>SUM(AP7:AP25)</f>
        <v>0</v>
      </c>
      <c r="AQ26" s="203">
        <f>SUM(AQ7:AQ25)</f>
        <v>0</v>
      </c>
      <c r="AR26" s="124" t="e">
        <f t="shared" si="9"/>
        <v>#DIV/0!</v>
      </c>
    </row>
    <row r="27" spans="1:44" ht="14.25" customHeight="1">
      <c r="A27" s="7">
        <v>22</v>
      </c>
      <c r="B27" s="9" t="s">
        <v>38</v>
      </c>
      <c r="C27" s="149"/>
      <c r="D27" s="73"/>
      <c r="E27" s="150"/>
      <c r="F27" s="143" t="e">
        <f t="shared" si="2"/>
        <v>#DIV/0!</v>
      </c>
      <c r="G27" s="73"/>
      <c r="H27" s="73"/>
      <c r="I27" s="142"/>
      <c r="J27" s="137" t="e">
        <f t="shared" si="3"/>
        <v>#DIV/0!</v>
      </c>
      <c r="K27" s="146">
        <v>500</v>
      </c>
      <c r="L27" s="79"/>
      <c r="M27" s="211"/>
      <c r="N27" s="124" t="e">
        <f t="shared" si="4"/>
        <v>#DIV/0!</v>
      </c>
      <c r="O27" s="151"/>
      <c r="P27" s="73"/>
      <c r="Q27" s="152"/>
      <c r="R27" s="128" t="e">
        <f t="shared" si="0"/>
        <v>#DIV/0!</v>
      </c>
      <c r="S27" s="151"/>
      <c r="T27" s="73"/>
      <c r="U27" s="152"/>
      <c r="V27" s="128" t="e">
        <f t="shared" si="10"/>
        <v>#DIV/0!</v>
      </c>
      <c r="W27" s="7">
        <v>23</v>
      </c>
      <c r="X27" s="9" t="s">
        <v>38</v>
      </c>
      <c r="Y27" s="149"/>
      <c r="Z27" s="73"/>
      <c r="AA27" s="150"/>
      <c r="AB27" s="143" t="e">
        <f t="shared" si="5"/>
        <v>#DIV/0!</v>
      </c>
      <c r="AC27" s="79">
        <v>1020</v>
      </c>
      <c r="AD27" s="289">
        <v>1020</v>
      </c>
      <c r="AE27" s="211">
        <v>2091</v>
      </c>
      <c r="AF27" s="124">
        <f t="shared" si="6"/>
        <v>20.5</v>
      </c>
      <c r="AG27" s="79">
        <v>2100</v>
      </c>
      <c r="AH27" s="79"/>
      <c r="AI27" s="211"/>
      <c r="AJ27" s="124" t="e">
        <f t="shared" si="7"/>
        <v>#DIV/0!</v>
      </c>
      <c r="AK27" s="73"/>
      <c r="AL27" s="73"/>
      <c r="AM27" s="142"/>
      <c r="AN27" s="137" t="e">
        <f t="shared" si="8"/>
        <v>#DIV/0!</v>
      </c>
      <c r="AO27" s="73"/>
      <c r="AP27" s="73"/>
      <c r="AQ27" s="142"/>
      <c r="AR27" s="137" t="e">
        <f t="shared" si="9"/>
        <v>#DIV/0!</v>
      </c>
    </row>
    <row r="28" spans="1:44" ht="14.25" customHeight="1">
      <c r="A28" s="7">
        <v>23</v>
      </c>
      <c r="B28" s="9" t="s">
        <v>39</v>
      </c>
      <c r="C28" s="149"/>
      <c r="D28" s="73"/>
      <c r="E28" s="153"/>
      <c r="F28" s="143" t="e">
        <f t="shared" si="2"/>
        <v>#DIV/0!</v>
      </c>
      <c r="G28" s="73"/>
      <c r="H28" s="73"/>
      <c r="I28" s="123"/>
      <c r="J28" s="136" t="e">
        <f t="shared" si="3"/>
        <v>#DIV/0!</v>
      </c>
      <c r="K28" s="73"/>
      <c r="L28" s="73"/>
      <c r="M28" s="142"/>
      <c r="N28" s="137" t="e">
        <f t="shared" si="4"/>
        <v>#DIV/0!</v>
      </c>
      <c r="O28" s="151"/>
      <c r="P28" s="73"/>
      <c r="Q28" s="139"/>
      <c r="R28" s="128" t="e">
        <f t="shared" si="0"/>
        <v>#DIV/0!</v>
      </c>
      <c r="S28" s="151"/>
      <c r="T28" s="73"/>
      <c r="U28" s="139"/>
      <c r="V28" s="128" t="e">
        <f t="shared" si="10"/>
        <v>#DIV/0!</v>
      </c>
      <c r="W28" s="7">
        <v>24</v>
      </c>
      <c r="X28" s="9" t="s">
        <v>39</v>
      </c>
      <c r="Y28" s="149"/>
      <c r="Z28" s="73"/>
      <c r="AA28" s="153"/>
      <c r="AB28" s="143" t="e">
        <f t="shared" si="5"/>
        <v>#DIV/0!</v>
      </c>
      <c r="AC28" s="73"/>
      <c r="AD28" s="73"/>
      <c r="AE28" s="123"/>
      <c r="AF28" s="136" t="e">
        <f t="shared" si="6"/>
        <v>#DIV/0!</v>
      </c>
      <c r="AG28" s="73"/>
      <c r="AH28" s="73"/>
      <c r="AI28" s="123"/>
      <c r="AJ28" s="136" t="e">
        <f t="shared" si="7"/>
        <v>#DIV/0!</v>
      </c>
      <c r="AK28" s="73"/>
      <c r="AL28" s="73"/>
      <c r="AM28" s="123"/>
      <c r="AN28" s="136" t="e">
        <f t="shared" si="8"/>
        <v>#DIV/0!</v>
      </c>
      <c r="AO28" s="73"/>
      <c r="AP28" s="73"/>
      <c r="AQ28" s="123"/>
      <c r="AR28" s="136" t="e">
        <f t="shared" si="9"/>
        <v>#DIV/0!</v>
      </c>
    </row>
    <row r="29" spans="1:44" ht="15.75" customHeight="1">
      <c r="A29" s="7">
        <v>24</v>
      </c>
      <c r="B29" s="10" t="s">
        <v>40</v>
      </c>
      <c r="C29" s="216">
        <f>SUM(C26:C28)</f>
        <v>388.2</v>
      </c>
      <c r="D29" s="214">
        <f>SUM(D26:D28)</f>
        <v>388.2</v>
      </c>
      <c r="E29" s="214">
        <f>SUM(E26:E28)</f>
        <v>1421.6</v>
      </c>
      <c r="F29" s="117">
        <f t="shared" si="2"/>
        <v>36.620298815043796</v>
      </c>
      <c r="G29" s="146">
        <f>SUM(G26:G28)</f>
        <v>538.79999999999995</v>
      </c>
      <c r="H29" s="146">
        <f>SUM(H26:H28)</f>
        <v>538.79999999999995</v>
      </c>
      <c r="I29" s="203">
        <f>SUM(I26:I28)</f>
        <v>1333.1000000000001</v>
      </c>
      <c r="J29" s="124">
        <f t="shared" si="3"/>
        <v>24.742019302152936</v>
      </c>
      <c r="K29" s="146">
        <f>SUM(K26:K28)</f>
        <v>500</v>
      </c>
      <c r="L29" s="146">
        <f>SUM(L26:L28)</f>
        <v>0</v>
      </c>
      <c r="M29" s="81">
        <f>SUM(M26:M28)</f>
        <v>0</v>
      </c>
      <c r="N29" s="124" t="e">
        <f t="shared" si="4"/>
        <v>#DIV/0!</v>
      </c>
      <c r="O29" s="251">
        <f>SUM(O26:O28)</f>
        <v>470.3</v>
      </c>
      <c r="P29" s="148">
        <f>SUM(P26:P28)</f>
        <v>0</v>
      </c>
      <c r="Q29" s="83">
        <f>SUM(Q26:Q28)</f>
        <v>0</v>
      </c>
      <c r="R29" s="81" t="e">
        <f t="shared" si="0"/>
        <v>#DIV/0!</v>
      </c>
      <c r="S29" s="147">
        <f>SUM(S26:S28)</f>
        <v>0</v>
      </c>
      <c r="T29" s="148">
        <f>SUM(T26:T28)</f>
        <v>0</v>
      </c>
      <c r="U29" s="205">
        <f>SUM(U26:U28)</f>
        <v>0</v>
      </c>
      <c r="V29" s="81" t="e">
        <f t="shared" si="10"/>
        <v>#DIV/0!</v>
      </c>
      <c r="W29" s="7">
        <v>25</v>
      </c>
      <c r="X29" s="10" t="s">
        <v>40</v>
      </c>
      <c r="Y29" s="155">
        <f>SUM(Y26:Y28)</f>
        <v>0</v>
      </c>
      <c r="Z29" s="156">
        <f>SUM(Z26:Z28)</f>
        <v>0</v>
      </c>
      <c r="AA29" s="156">
        <f>SUM(AA26:AA28)</f>
        <v>0</v>
      </c>
      <c r="AB29" s="117" t="e">
        <f t="shared" si="5"/>
        <v>#DIV/0!</v>
      </c>
      <c r="AC29" s="203">
        <f>SUM(AC26:AC28)</f>
        <v>3364</v>
      </c>
      <c r="AD29" s="204">
        <f>SUM(AD26:AD28)</f>
        <v>3364</v>
      </c>
      <c r="AE29" s="203">
        <f>SUM(AE26:AE28)</f>
        <v>6185.9</v>
      </c>
      <c r="AF29" s="124">
        <f t="shared" si="6"/>
        <v>18.388525564803803</v>
      </c>
      <c r="AG29" s="232">
        <f>SUM(AG26:AG28)</f>
        <v>4497.6000000000004</v>
      </c>
      <c r="AH29" s="348">
        <f>SUM(AH26:AH28)</f>
        <v>0</v>
      </c>
      <c r="AI29" s="203">
        <f>SUM(AI26:AI28)</f>
        <v>0</v>
      </c>
      <c r="AJ29" s="124" t="e">
        <f t="shared" si="7"/>
        <v>#DIV/0!</v>
      </c>
      <c r="AK29" s="146">
        <f>SUM(AK26:AK28)</f>
        <v>682</v>
      </c>
      <c r="AL29" s="146">
        <f>SUM(AL26:AL28)</f>
        <v>0</v>
      </c>
      <c r="AM29" s="338">
        <f>SUM(AM26:AM28)</f>
        <v>0</v>
      </c>
      <c r="AN29" s="124" t="e">
        <f t="shared" si="8"/>
        <v>#DIV/0!</v>
      </c>
      <c r="AO29" s="204">
        <f>SUM(AO26:AO28)</f>
        <v>0</v>
      </c>
      <c r="AP29" s="146">
        <f>SUM(AP26:AP28)</f>
        <v>0</v>
      </c>
      <c r="AQ29" s="203">
        <f>SUM(AQ26:AQ28)</f>
        <v>0</v>
      </c>
      <c r="AR29" s="124" t="e">
        <f t="shared" si="9"/>
        <v>#DIV/0!</v>
      </c>
    </row>
    <row r="30" spans="1:44" ht="15" customHeight="1">
      <c r="A30" s="7">
        <v>25</v>
      </c>
      <c r="B30" s="10">
        <v>2022</v>
      </c>
      <c r="C30" s="221">
        <v>185.9</v>
      </c>
      <c r="D30" s="218">
        <v>105</v>
      </c>
      <c r="E30" s="223">
        <v>295.60000000000002</v>
      </c>
      <c r="F30" s="117">
        <f t="shared" si="2"/>
        <v>28.152380952380955</v>
      </c>
      <c r="G30" s="209">
        <v>1241</v>
      </c>
      <c r="H30" s="75">
        <v>1241</v>
      </c>
      <c r="I30" s="210">
        <v>2709.1</v>
      </c>
      <c r="J30" s="124">
        <f t="shared" si="3"/>
        <v>21.829975825946818</v>
      </c>
      <c r="K30" s="209"/>
      <c r="L30" s="209"/>
      <c r="M30" s="131"/>
      <c r="N30" s="124" t="e">
        <f t="shared" si="4"/>
        <v>#DIV/0!</v>
      </c>
      <c r="O30" s="146"/>
      <c r="P30" s="79"/>
      <c r="Q30" s="83"/>
      <c r="R30" s="81" t="e">
        <f t="shared" si="0"/>
        <v>#DIV/0!</v>
      </c>
      <c r="S30" s="146"/>
      <c r="T30" s="79"/>
      <c r="U30" s="342"/>
      <c r="V30" s="81" t="e">
        <f t="shared" si="10"/>
        <v>#DIV/0!</v>
      </c>
      <c r="W30" s="7">
        <v>26</v>
      </c>
      <c r="X30" s="10">
        <v>2022</v>
      </c>
      <c r="Y30" s="221"/>
      <c r="Z30" s="76"/>
      <c r="AA30" s="222"/>
      <c r="AB30" s="117" t="e">
        <f t="shared" si="5"/>
        <v>#DIV/0!</v>
      </c>
      <c r="AC30" s="209">
        <v>5794</v>
      </c>
      <c r="AD30" s="217">
        <v>5239</v>
      </c>
      <c r="AE30" s="210">
        <v>9086.2000000000007</v>
      </c>
      <c r="AF30" s="124">
        <f t="shared" si="6"/>
        <v>17.343386142393587</v>
      </c>
      <c r="AG30" s="209"/>
      <c r="AH30" s="75"/>
      <c r="AI30" s="341"/>
      <c r="AJ30" s="137" t="e">
        <f t="shared" si="7"/>
        <v>#DIV/0!</v>
      </c>
      <c r="AK30" s="209">
        <v>1569</v>
      </c>
      <c r="AL30" s="75">
        <v>831</v>
      </c>
      <c r="AM30" s="339">
        <v>838</v>
      </c>
      <c r="AN30" s="362">
        <f t="shared" si="8"/>
        <v>10.084235860409144</v>
      </c>
      <c r="AO30" s="84"/>
      <c r="AP30" s="72"/>
      <c r="AQ30" s="202"/>
      <c r="AR30" s="137" t="e">
        <f t="shared" si="9"/>
        <v>#DIV/0!</v>
      </c>
    </row>
  </sheetData>
  <mergeCells count="13">
    <mergeCell ref="T4:V4"/>
    <mergeCell ref="A1:R1"/>
    <mergeCell ref="A2:R2"/>
    <mergeCell ref="A3:R3"/>
    <mergeCell ref="D4:F4"/>
    <mergeCell ref="H4:J4"/>
    <mergeCell ref="L4:N4"/>
    <mergeCell ref="P4:R4"/>
    <mergeCell ref="AP4:AR4"/>
    <mergeCell ref="AH4:AJ4"/>
    <mergeCell ref="AL4:AN4"/>
    <mergeCell ref="AD4:AF4"/>
    <mergeCell ref="Z4:AB4"/>
  </mergeCells>
  <pageMargins left="0.19685039370078741" right="0.11811023622047245" top="0.46875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6"/>
  <sheetViews>
    <sheetView tabSelected="1" topLeftCell="A4" workbookViewId="0">
      <selection activeCell="N22" sqref="N22"/>
    </sheetView>
  </sheetViews>
  <sheetFormatPr defaultRowHeight="15"/>
  <cols>
    <col min="1" max="1" width="6" customWidth="1"/>
    <col min="2" max="2" width="38" customWidth="1"/>
    <col min="3" max="3" width="6.42578125" customWidth="1"/>
    <col min="4" max="4" width="5.85546875" customWidth="1"/>
    <col min="5" max="5" width="5.28515625" customWidth="1"/>
    <col min="6" max="6" width="5.5703125" customWidth="1"/>
    <col min="7" max="7" width="5.28515625" customWidth="1"/>
    <col min="8" max="8" width="6" customWidth="1"/>
    <col min="9" max="9" width="6.85546875" customWidth="1"/>
    <col min="10" max="10" width="6.7109375" customWidth="1"/>
    <col min="11" max="12" width="5.85546875" customWidth="1"/>
    <col min="13" max="13" width="5.7109375" customWidth="1"/>
    <col min="14" max="15" width="5.5703125" customWidth="1"/>
    <col min="257" max="257" width="6" customWidth="1"/>
    <col min="258" max="258" width="38" customWidth="1"/>
    <col min="259" max="259" width="7.28515625" customWidth="1"/>
    <col min="260" max="260" width="6.28515625" customWidth="1"/>
    <col min="261" max="261" width="5.42578125" customWidth="1"/>
    <col min="262" max="262" width="5.7109375" customWidth="1"/>
    <col min="263" max="264" width="6" customWidth="1"/>
    <col min="265" max="265" width="5.85546875" customWidth="1"/>
    <col min="266" max="267" width="6.28515625" customWidth="1"/>
    <col min="268" max="268" width="6.5703125" customWidth="1"/>
    <col min="269" max="269" width="6.140625" customWidth="1"/>
    <col min="270" max="270" width="6.28515625" customWidth="1"/>
    <col min="271" max="271" width="5.7109375" customWidth="1"/>
    <col min="513" max="513" width="6" customWidth="1"/>
    <col min="514" max="514" width="38" customWidth="1"/>
    <col min="515" max="515" width="7.28515625" customWidth="1"/>
    <col min="516" max="516" width="6.28515625" customWidth="1"/>
    <col min="517" max="517" width="5.42578125" customWidth="1"/>
    <col min="518" max="518" width="5.7109375" customWidth="1"/>
    <col min="519" max="520" width="6" customWidth="1"/>
    <col min="521" max="521" width="5.85546875" customWidth="1"/>
    <col min="522" max="523" width="6.28515625" customWidth="1"/>
    <col min="524" max="524" width="6.5703125" customWidth="1"/>
    <col min="525" max="525" width="6.140625" customWidth="1"/>
    <col min="526" max="526" width="6.28515625" customWidth="1"/>
    <col min="527" max="527" width="5.7109375" customWidth="1"/>
    <col min="769" max="769" width="6" customWidth="1"/>
    <col min="770" max="770" width="38" customWidth="1"/>
    <col min="771" max="771" width="7.28515625" customWidth="1"/>
    <col min="772" max="772" width="6.28515625" customWidth="1"/>
    <col min="773" max="773" width="5.42578125" customWidth="1"/>
    <col min="774" max="774" width="5.7109375" customWidth="1"/>
    <col min="775" max="776" width="6" customWidth="1"/>
    <col min="777" max="777" width="5.85546875" customWidth="1"/>
    <col min="778" max="779" width="6.28515625" customWidth="1"/>
    <col min="780" max="780" width="6.5703125" customWidth="1"/>
    <col min="781" max="781" width="6.140625" customWidth="1"/>
    <col min="782" max="782" width="6.28515625" customWidth="1"/>
    <col min="783" max="783" width="5.7109375" customWidth="1"/>
    <col min="1025" max="1025" width="6" customWidth="1"/>
    <col min="1026" max="1026" width="38" customWidth="1"/>
    <col min="1027" max="1027" width="7.28515625" customWidth="1"/>
    <col min="1028" max="1028" width="6.28515625" customWidth="1"/>
    <col min="1029" max="1029" width="5.42578125" customWidth="1"/>
    <col min="1030" max="1030" width="5.7109375" customWidth="1"/>
    <col min="1031" max="1032" width="6" customWidth="1"/>
    <col min="1033" max="1033" width="5.85546875" customWidth="1"/>
    <col min="1034" max="1035" width="6.28515625" customWidth="1"/>
    <col min="1036" max="1036" width="6.5703125" customWidth="1"/>
    <col min="1037" max="1037" width="6.140625" customWidth="1"/>
    <col min="1038" max="1038" width="6.28515625" customWidth="1"/>
    <col min="1039" max="1039" width="5.7109375" customWidth="1"/>
    <col min="1281" max="1281" width="6" customWidth="1"/>
    <col min="1282" max="1282" width="38" customWidth="1"/>
    <col min="1283" max="1283" width="7.28515625" customWidth="1"/>
    <col min="1284" max="1284" width="6.28515625" customWidth="1"/>
    <col min="1285" max="1285" width="5.42578125" customWidth="1"/>
    <col min="1286" max="1286" width="5.7109375" customWidth="1"/>
    <col min="1287" max="1288" width="6" customWidth="1"/>
    <col min="1289" max="1289" width="5.85546875" customWidth="1"/>
    <col min="1290" max="1291" width="6.28515625" customWidth="1"/>
    <col min="1292" max="1292" width="6.5703125" customWidth="1"/>
    <col min="1293" max="1293" width="6.140625" customWidth="1"/>
    <col min="1294" max="1294" width="6.28515625" customWidth="1"/>
    <col min="1295" max="1295" width="5.7109375" customWidth="1"/>
    <col min="1537" max="1537" width="6" customWidth="1"/>
    <col min="1538" max="1538" width="38" customWidth="1"/>
    <col min="1539" max="1539" width="7.28515625" customWidth="1"/>
    <col min="1540" max="1540" width="6.28515625" customWidth="1"/>
    <col min="1541" max="1541" width="5.42578125" customWidth="1"/>
    <col min="1542" max="1542" width="5.7109375" customWidth="1"/>
    <col min="1543" max="1544" width="6" customWidth="1"/>
    <col min="1545" max="1545" width="5.85546875" customWidth="1"/>
    <col min="1546" max="1547" width="6.28515625" customWidth="1"/>
    <col min="1548" max="1548" width="6.5703125" customWidth="1"/>
    <col min="1549" max="1549" width="6.140625" customWidth="1"/>
    <col min="1550" max="1550" width="6.28515625" customWidth="1"/>
    <col min="1551" max="1551" width="5.7109375" customWidth="1"/>
    <col min="1793" max="1793" width="6" customWidth="1"/>
    <col min="1794" max="1794" width="38" customWidth="1"/>
    <col min="1795" max="1795" width="7.28515625" customWidth="1"/>
    <col min="1796" max="1796" width="6.28515625" customWidth="1"/>
    <col min="1797" max="1797" width="5.42578125" customWidth="1"/>
    <col min="1798" max="1798" width="5.7109375" customWidth="1"/>
    <col min="1799" max="1800" width="6" customWidth="1"/>
    <col min="1801" max="1801" width="5.85546875" customWidth="1"/>
    <col min="1802" max="1803" width="6.28515625" customWidth="1"/>
    <col min="1804" max="1804" width="6.5703125" customWidth="1"/>
    <col min="1805" max="1805" width="6.140625" customWidth="1"/>
    <col min="1806" max="1806" width="6.28515625" customWidth="1"/>
    <col min="1807" max="1807" width="5.7109375" customWidth="1"/>
    <col min="2049" max="2049" width="6" customWidth="1"/>
    <col min="2050" max="2050" width="38" customWidth="1"/>
    <col min="2051" max="2051" width="7.28515625" customWidth="1"/>
    <col min="2052" max="2052" width="6.28515625" customWidth="1"/>
    <col min="2053" max="2053" width="5.42578125" customWidth="1"/>
    <col min="2054" max="2054" width="5.7109375" customWidth="1"/>
    <col min="2055" max="2056" width="6" customWidth="1"/>
    <col min="2057" max="2057" width="5.85546875" customWidth="1"/>
    <col min="2058" max="2059" width="6.28515625" customWidth="1"/>
    <col min="2060" max="2060" width="6.5703125" customWidth="1"/>
    <col min="2061" max="2061" width="6.140625" customWidth="1"/>
    <col min="2062" max="2062" width="6.28515625" customWidth="1"/>
    <col min="2063" max="2063" width="5.7109375" customWidth="1"/>
    <col min="2305" max="2305" width="6" customWidth="1"/>
    <col min="2306" max="2306" width="38" customWidth="1"/>
    <col min="2307" max="2307" width="7.28515625" customWidth="1"/>
    <col min="2308" max="2308" width="6.28515625" customWidth="1"/>
    <col min="2309" max="2309" width="5.42578125" customWidth="1"/>
    <col min="2310" max="2310" width="5.7109375" customWidth="1"/>
    <col min="2311" max="2312" width="6" customWidth="1"/>
    <col min="2313" max="2313" width="5.85546875" customWidth="1"/>
    <col min="2314" max="2315" width="6.28515625" customWidth="1"/>
    <col min="2316" max="2316" width="6.5703125" customWidth="1"/>
    <col min="2317" max="2317" width="6.140625" customWidth="1"/>
    <col min="2318" max="2318" width="6.28515625" customWidth="1"/>
    <col min="2319" max="2319" width="5.7109375" customWidth="1"/>
    <col min="2561" max="2561" width="6" customWidth="1"/>
    <col min="2562" max="2562" width="38" customWidth="1"/>
    <col min="2563" max="2563" width="7.28515625" customWidth="1"/>
    <col min="2564" max="2564" width="6.28515625" customWidth="1"/>
    <col min="2565" max="2565" width="5.42578125" customWidth="1"/>
    <col min="2566" max="2566" width="5.7109375" customWidth="1"/>
    <col min="2567" max="2568" width="6" customWidth="1"/>
    <col min="2569" max="2569" width="5.85546875" customWidth="1"/>
    <col min="2570" max="2571" width="6.28515625" customWidth="1"/>
    <col min="2572" max="2572" width="6.5703125" customWidth="1"/>
    <col min="2573" max="2573" width="6.140625" customWidth="1"/>
    <col min="2574" max="2574" width="6.28515625" customWidth="1"/>
    <col min="2575" max="2575" width="5.7109375" customWidth="1"/>
    <col min="2817" max="2817" width="6" customWidth="1"/>
    <col min="2818" max="2818" width="38" customWidth="1"/>
    <col min="2819" max="2819" width="7.28515625" customWidth="1"/>
    <col min="2820" max="2820" width="6.28515625" customWidth="1"/>
    <col min="2821" max="2821" width="5.42578125" customWidth="1"/>
    <col min="2822" max="2822" width="5.7109375" customWidth="1"/>
    <col min="2823" max="2824" width="6" customWidth="1"/>
    <col min="2825" max="2825" width="5.85546875" customWidth="1"/>
    <col min="2826" max="2827" width="6.28515625" customWidth="1"/>
    <col min="2828" max="2828" width="6.5703125" customWidth="1"/>
    <col min="2829" max="2829" width="6.140625" customWidth="1"/>
    <col min="2830" max="2830" width="6.28515625" customWidth="1"/>
    <col min="2831" max="2831" width="5.7109375" customWidth="1"/>
    <col min="3073" max="3073" width="6" customWidth="1"/>
    <col min="3074" max="3074" width="38" customWidth="1"/>
    <col min="3075" max="3075" width="7.28515625" customWidth="1"/>
    <col min="3076" max="3076" width="6.28515625" customWidth="1"/>
    <col min="3077" max="3077" width="5.42578125" customWidth="1"/>
    <col min="3078" max="3078" width="5.7109375" customWidth="1"/>
    <col min="3079" max="3080" width="6" customWidth="1"/>
    <col min="3081" max="3081" width="5.85546875" customWidth="1"/>
    <col min="3082" max="3083" width="6.28515625" customWidth="1"/>
    <col min="3084" max="3084" width="6.5703125" customWidth="1"/>
    <col min="3085" max="3085" width="6.140625" customWidth="1"/>
    <col min="3086" max="3086" width="6.28515625" customWidth="1"/>
    <col min="3087" max="3087" width="5.7109375" customWidth="1"/>
    <col min="3329" max="3329" width="6" customWidth="1"/>
    <col min="3330" max="3330" width="38" customWidth="1"/>
    <col min="3331" max="3331" width="7.28515625" customWidth="1"/>
    <col min="3332" max="3332" width="6.28515625" customWidth="1"/>
    <col min="3333" max="3333" width="5.42578125" customWidth="1"/>
    <col min="3334" max="3334" width="5.7109375" customWidth="1"/>
    <col min="3335" max="3336" width="6" customWidth="1"/>
    <col min="3337" max="3337" width="5.85546875" customWidth="1"/>
    <col min="3338" max="3339" width="6.28515625" customWidth="1"/>
    <col min="3340" max="3340" width="6.5703125" customWidth="1"/>
    <col min="3341" max="3341" width="6.140625" customWidth="1"/>
    <col min="3342" max="3342" width="6.28515625" customWidth="1"/>
    <col min="3343" max="3343" width="5.7109375" customWidth="1"/>
    <col min="3585" max="3585" width="6" customWidth="1"/>
    <col min="3586" max="3586" width="38" customWidth="1"/>
    <col min="3587" max="3587" width="7.28515625" customWidth="1"/>
    <col min="3588" max="3588" width="6.28515625" customWidth="1"/>
    <col min="3589" max="3589" width="5.42578125" customWidth="1"/>
    <col min="3590" max="3590" width="5.7109375" customWidth="1"/>
    <col min="3591" max="3592" width="6" customWidth="1"/>
    <col min="3593" max="3593" width="5.85546875" customWidth="1"/>
    <col min="3594" max="3595" width="6.28515625" customWidth="1"/>
    <col min="3596" max="3596" width="6.5703125" customWidth="1"/>
    <col min="3597" max="3597" width="6.140625" customWidth="1"/>
    <col min="3598" max="3598" width="6.28515625" customWidth="1"/>
    <col min="3599" max="3599" width="5.7109375" customWidth="1"/>
    <col min="3841" max="3841" width="6" customWidth="1"/>
    <col min="3842" max="3842" width="38" customWidth="1"/>
    <col min="3843" max="3843" width="7.28515625" customWidth="1"/>
    <col min="3844" max="3844" width="6.28515625" customWidth="1"/>
    <col min="3845" max="3845" width="5.42578125" customWidth="1"/>
    <col min="3846" max="3846" width="5.7109375" customWidth="1"/>
    <col min="3847" max="3848" width="6" customWidth="1"/>
    <col min="3849" max="3849" width="5.85546875" customWidth="1"/>
    <col min="3850" max="3851" width="6.28515625" customWidth="1"/>
    <col min="3852" max="3852" width="6.5703125" customWidth="1"/>
    <col min="3853" max="3853" width="6.140625" customWidth="1"/>
    <col min="3854" max="3854" width="6.28515625" customWidth="1"/>
    <col min="3855" max="3855" width="5.7109375" customWidth="1"/>
    <col min="4097" max="4097" width="6" customWidth="1"/>
    <col min="4098" max="4098" width="38" customWidth="1"/>
    <col min="4099" max="4099" width="7.28515625" customWidth="1"/>
    <col min="4100" max="4100" width="6.28515625" customWidth="1"/>
    <col min="4101" max="4101" width="5.42578125" customWidth="1"/>
    <col min="4102" max="4102" width="5.7109375" customWidth="1"/>
    <col min="4103" max="4104" width="6" customWidth="1"/>
    <col min="4105" max="4105" width="5.85546875" customWidth="1"/>
    <col min="4106" max="4107" width="6.28515625" customWidth="1"/>
    <col min="4108" max="4108" width="6.5703125" customWidth="1"/>
    <col min="4109" max="4109" width="6.140625" customWidth="1"/>
    <col min="4110" max="4110" width="6.28515625" customWidth="1"/>
    <col min="4111" max="4111" width="5.7109375" customWidth="1"/>
    <col min="4353" max="4353" width="6" customWidth="1"/>
    <col min="4354" max="4354" width="38" customWidth="1"/>
    <col min="4355" max="4355" width="7.28515625" customWidth="1"/>
    <col min="4356" max="4356" width="6.28515625" customWidth="1"/>
    <col min="4357" max="4357" width="5.42578125" customWidth="1"/>
    <col min="4358" max="4358" width="5.7109375" customWidth="1"/>
    <col min="4359" max="4360" width="6" customWidth="1"/>
    <col min="4361" max="4361" width="5.85546875" customWidth="1"/>
    <col min="4362" max="4363" width="6.28515625" customWidth="1"/>
    <col min="4364" max="4364" width="6.5703125" customWidth="1"/>
    <col min="4365" max="4365" width="6.140625" customWidth="1"/>
    <col min="4366" max="4366" width="6.28515625" customWidth="1"/>
    <col min="4367" max="4367" width="5.7109375" customWidth="1"/>
    <col min="4609" max="4609" width="6" customWidth="1"/>
    <col min="4610" max="4610" width="38" customWidth="1"/>
    <col min="4611" max="4611" width="7.28515625" customWidth="1"/>
    <col min="4612" max="4612" width="6.28515625" customWidth="1"/>
    <col min="4613" max="4613" width="5.42578125" customWidth="1"/>
    <col min="4614" max="4614" width="5.7109375" customWidth="1"/>
    <col min="4615" max="4616" width="6" customWidth="1"/>
    <col min="4617" max="4617" width="5.85546875" customWidth="1"/>
    <col min="4618" max="4619" width="6.28515625" customWidth="1"/>
    <col min="4620" max="4620" width="6.5703125" customWidth="1"/>
    <col min="4621" max="4621" width="6.140625" customWidth="1"/>
    <col min="4622" max="4622" width="6.28515625" customWidth="1"/>
    <col min="4623" max="4623" width="5.7109375" customWidth="1"/>
    <col min="4865" max="4865" width="6" customWidth="1"/>
    <col min="4866" max="4866" width="38" customWidth="1"/>
    <col min="4867" max="4867" width="7.28515625" customWidth="1"/>
    <col min="4868" max="4868" width="6.28515625" customWidth="1"/>
    <col min="4869" max="4869" width="5.42578125" customWidth="1"/>
    <col min="4870" max="4870" width="5.7109375" customWidth="1"/>
    <col min="4871" max="4872" width="6" customWidth="1"/>
    <col min="4873" max="4873" width="5.85546875" customWidth="1"/>
    <col min="4874" max="4875" width="6.28515625" customWidth="1"/>
    <col min="4876" max="4876" width="6.5703125" customWidth="1"/>
    <col min="4877" max="4877" width="6.140625" customWidth="1"/>
    <col min="4878" max="4878" width="6.28515625" customWidth="1"/>
    <col min="4879" max="4879" width="5.7109375" customWidth="1"/>
    <col min="5121" max="5121" width="6" customWidth="1"/>
    <col min="5122" max="5122" width="38" customWidth="1"/>
    <col min="5123" max="5123" width="7.28515625" customWidth="1"/>
    <col min="5124" max="5124" width="6.28515625" customWidth="1"/>
    <col min="5125" max="5125" width="5.42578125" customWidth="1"/>
    <col min="5126" max="5126" width="5.7109375" customWidth="1"/>
    <col min="5127" max="5128" width="6" customWidth="1"/>
    <col min="5129" max="5129" width="5.85546875" customWidth="1"/>
    <col min="5130" max="5131" width="6.28515625" customWidth="1"/>
    <col min="5132" max="5132" width="6.5703125" customWidth="1"/>
    <col min="5133" max="5133" width="6.140625" customWidth="1"/>
    <col min="5134" max="5134" width="6.28515625" customWidth="1"/>
    <col min="5135" max="5135" width="5.7109375" customWidth="1"/>
    <col min="5377" max="5377" width="6" customWidth="1"/>
    <col min="5378" max="5378" width="38" customWidth="1"/>
    <col min="5379" max="5379" width="7.28515625" customWidth="1"/>
    <col min="5380" max="5380" width="6.28515625" customWidth="1"/>
    <col min="5381" max="5381" width="5.42578125" customWidth="1"/>
    <col min="5382" max="5382" width="5.7109375" customWidth="1"/>
    <col min="5383" max="5384" width="6" customWidth="1"/>
    <col min="5385" max="5385" width="5.85546875" customWidth="1"/>
    <col min="5386" max="5387" width="6.28515625" customWidth="1"/>
    <col min="5388" max="5388" width="6.5703125" customWidth="1"/>
    <col min="5389" max="5389" width="6.140625" customWidth="1"/>
    <col min="5390" max="5390" width="6.28515625" customWidth="1"/>
    <col min="5391" max="5391" width="5.7109375" customWidth="1"/>
    <col min="5633" max="5633" width="6" customWidth="1"/>
    <col min="5634" max="5634" width="38" customWidth="1"/>
    <col min="5635" max="5635" width="7.28515625" customWidth="1"/>
    <col min="5636" max="5636" width="6.28515625" customWidth="1"/>
    <col min="5637" max="5637" width="5.42578125" customWidth="1"/>
    <col min="5638" max="5638" width="5.7109375" customWidth="1"/>
    <col min="5639" max="5640" width="6" customWidth="1"/>
    <col min="5641" max="5641" width="5.85546875" customWidth="1"/>
    <col min="5642" max="5643" width="6.28515625" customWidth="1"/>
    <col min="5644" max="5644" width="6.5703125" customWidth="1"/>
    <col min="5645" max="5645" width="6.140625" customWidth="1"/>
    <col min="5646" max="5646" width="6.28515625" customWidth="1"/>
    <col min="5647" max="5647" width="5.7109375" customWidth="1"/>
    <col min="5889" max="5889" width="6" customWidth="1"/>
    <col min="5890" max="5890" width="38" customWidth="1"/>
    <col min="5891" max="5891" width="7.28515625" customWidth="1"/>
    <col min="5892" max="5892" width="6.28515625" customWidth="1"/>
    <col min="5893" max="5893" width="5.42578125" customWidth="1"/>
    <col min="5894" max="5894" width="5.7109375" customWidth="1"/>
    <col min="5895" max="5896" width="6" customWidth="1"/>
    <col min="5897" max="5897" width="5.85546875" customWidth="1"/>
    <col min="5898" max="5899" width="6.28515625" customWidth="1"/>
    <col min="5900" max="5900" width="6.5703125" customWidth="1"/>
    <col min="5901" max="5901" width="6.140625" customWidth="1"/>
    <col min="5902" max="5902" width="6.28515625" customWidth="1"/>
    <col min="5903" max="5903" width="5.7109375" customWidth="1"/>
    <col min="6145" max="6145" width="6" customWidth="1"/>
    <col min="6146" max="6146" width="38" customWidth="1"/>
    <col min="6147" max="6147" width="7.28515625" customWidth="1"/>
    <col min="6148" max="6148" width="6.28515625" customWidth="1"/>
    <col min="6149" max="6149" width="5.42578125" customWidth="1"/>
    <col min="6150" max="6150" width="5.7109375" customWidth="1"/>
    <col min="6151" max="6152" width="6" customWidth="1"/>
    <col min="6153" max="6153" width="5.85546875" customWidth="1"/>
    <col min="6154" max="6155" width="6.28515625" customWidth="1"/>
    <col min="6156" max="6156" width="6.5703125" customWidth="1"/>
    <col min="6157" max="6157" width="6.140625" customWidth="1"/>
    <col min="6158" max="6158" width="6.28515625" customWidth="1"/>
    <col min="6159" max="6159" width="5.7109375" customWidth="1"/>
    <col min="6401" max="6401" width="6" customWidth="1"/>
    <col min="6402" max="6402" width="38" customWidth="1"/>
    <col min="6403" max="6403" width="7.28515625" customWidth="1"/>
    <col min="6404" max="6404" width="6.28515625" customWidth="1"/>
    <col min="6405" max="6405" width="5.42578125" customWidth="1"/>
    <col min="6406" max="6406" width="5.7109375" customWidth="1"/>
    <col min="6407" max="6408" width="6" customWidth="1"/>
    <col min="6409" max="6409" width="5.85546875" customWidth="1"/>
    <col min="6410" max="6411" width="6.28515625" customWidth="1"/>
    <col min="6412" max="6412" width="6.5703125" customWidth="1"/>
    <col min="6413" max="6413" width="6.140625" customWidth="1"/>
    <col min="6414" max="6414" width="6.28515625" customWidth="1"/>
    <col min="6415" max="6415" width="5.7109375" customWidth="1"/>
    <col min="6657" max="6657" width="6" customWidth="1"/>
    <col min="6658" max="6658" width="38" customWidth="1"/>
    <col min="6659" max="6659" width="7.28515625" customWidth="1"/>
    <col min="6660" max="6660" width="6.28515625" customWidth="1"/>
    <col min="6661" max="6661" width="5.42578125" customWidth="1"/>
    <col min="6662" max="6662" width="5.7109375" customWidth="1"/>
    <col min="6663" max="6664" width="6" customWidth="1"/>
    <col min="6665" max="6665" width="5.85546875" customWidth="1"/>
    <col min="6666" max="6667" width="6.28515625" customWidth="1"/>
    <col min="6668" max="6668" width="6.5703125" customWidth="1"/>
    <col min="6669" max="6669" width="6.140625" customWidth="1"/>
    <col min="6670" max="6670" width="6.28515625" customWidth="1"/>
    <col min="6671" max="6671" width="5.7109375" customWidth="1"/>
    <col min="6913" max="6913" width="6" customWidth="1"/>
    <col min="6914" max="6914" width="38" customWidth="1"/>
    <col min="6915" max="6915" width="7.28515625" customWidth="1"/>
    <col min="6916" max="6916" width="6.28515625" customWidth="1"/>
    <col min="6917" max="6917" width="5.42578125" customWidth="1"/>
    <col min="6918" max="6918" width="5.7109375" customWidth="1"/>
    <col min="6919" max="6920" width="6" customWidth="1"/>
    <col min="6921" max="6921" width="5.85546875" customWidth="1"/>
    <col min="6922" max="6923" width="6.28515625" customWidth="1"/>
    <col min="6924" max="6924" width="6.5703125" customWidth="1"/>
    <col min="6925" max="6925" width="6.140625" customWidth="1"/>
    <col min="6926" max="6926" width="6.28515625" customWidth="1"/>
    <col min="6927" max="6927" width="5.7109375" customWidth="1"/>
    <col min="7169" max="7169" width="6" customWidth="1"/>
    <col min="7170" max="7170" width="38" customWidth="1"/>
    <col min="7171" max="7171" width="7.28515625" customWidth="1"/>
    <col min="7172" max="7172" width="6.28515625" customWidth="1"/>
    <col min="7173" max="7173" width="5.42578125" customWidth="1"/>
    <col min="7174" max="7174" width="5.7109375" customWidth="1"/>
    <col min="7175" max="7176" width="6" customWidth="1"/>
    <col min="7177" max="7177" width="5.85546875" customWidth="1"/>
    <col min="7178" max="7179" width="6.28515625" customWidth="1"/>
    <col min="7180" max="7180" width="6.5703125" customWidth="1"/>
    <col min="7181" max="7181" width="6.140625" customWidth="1"/>
    <col min="7182" max="7182" width="6.28515625" customWidth="1"/>
    <col min="7183" max="7183" width="5.7109375" customWidth="1"/>
    <col min="7425" max="7425" width="6" customWidth="1"/>
    <col min="7426" max="7426" width="38" customWidth="1"/>
    <col min="7427" max="7427" width="7.28515625" customWidth="1"/>
    <col min="7428" max="7428" width="6.28515625" customWidth="1"/>
    <col min="7429" max="7429" width="5.42578125" customWidth="1"/>
    <col min="7430" max="7430" width="5.7109375" customWidth="1"/>
    <col min="7431" max="7432" width="6" customWidth="1"/>
    <col min="7433" max="7433" width="5.85546875" customWidth="1"/>
    <col min="7434" max="7435" width="6.28515625" customWidth="1"/>
    <col min="7436" max="7436" width="6.5703125" customWidth="1"/>
    <col min="7437" max="7437" width="6.140625" customWidth="1"/>
    <col min="7438" max="7438" width="6.28515625" customWidth="1"/>
    <col min="7439" max="7439" width="5.7109375" customWidth="1"/>
    <col min="7681" max="7681" width="6" customWidth="1"/>
    <col min="7682" max="7682" width="38" customWidth="1"/>
    <col min="7683" max="7683" width="7.28515625" customWidth="1"/>
    <col min="7684" max="7684" width="6.28515625" customWidth="1"/>
    <col min="7685" max="7685" width="5.42578125" customWidth="1"/>
    <col min="7686" max="7686" width="5.7109375" customWidth="1"/>
    <col min="7687" max="7688" width="6" customWidth="1"/>
    <col min="7689" max="7689" width="5.85546875" customWidth="1"/>
    <col min="7690" max="7691" width="6.28515625" customWidth="1"/>
    <col min="7692" max="7692" width="6.5703125" customWidth="1"/>
    <col min="7693" max="7693" width="6.140625" customWidth="1"/>
    <col min="7694" max="7694" width="6.28515625" customWidth="1"/>
    <col min="7695" max="7695" width="5.7109375" customWidth="1"/>
    <col min="7937" max="7937" width="6" customWidth="1"/>
    <col min="7938" max="7938" width="38" customWidth="1"/>
    <col min="7939" max="7939" width="7.28515625" customWidth="1"/>
    <col min="7940" max="7940" width="6.28515625" customWidth="1"/>
    <col min="7941" max="7941" width="5.42578125" customWidth="1"/>
    <col min="7942" max="7942" width="5.7109375" customWidth="1"/>
    <col min="7943" max="7944" width="6" customWidth="1"/>
    <col min="7945" max="7945" width="5.85546875" customWidth="1"/>
    <col min="7946" max="7947" width="6.28515625" customWidth="1"/>
    <col min="7948" max="7948" width="6.5703125" customWidth="1"/>
    <col min="7949" max="7949" width="6.140625" customWidth="1"/>
    <col min="7950" max="7950" width="6.28515625" customWidth="1"/>
    <col min="7951" max="7951" width="5.7109375" customWidth="1"/>
    <col min="8193" max="8193" width="6" customWidth="1"/>
    <col min="8194" max="8194" width="38" customWidth="1"/>
    <col min="8195" max="8195" width="7.28515625" customWidth="1"/>
    <col min="8196" max="8196" width="6.28515625" customWidth="1"/>
    <col min="8197" max="8197" width="5.42578125" customWidth="1"/>
    <col min="8198" max="8198" width="5.7109375" customWidth="1"/>
    <col min="8199" max="8200" width="6" customWidth="1"/>
    <col min="8201" max="8201" width="5.85546875" customWidth="1"/>
    <col min="8202" max="8203" width="6.28515625" customWidth="1"/>
    <col min="8204" max="8204" width="6.5703125" customWidth="1"/>
    <col min="8205" max="8205" width="6.140625" customWidth="1"/>
    <col min="8206" max="8206" width="6.28515625" customWidth="1"/>
    <col min="8207" max="8207" width="5.7109375" customWidth="1"/>
    <col min="8449" max="8449" width="6" customWidth="1"/>
    <col min="8450" max="8450" width="38" customWidth="1"/>
    <col min="8451" max="8451" width="7.28515625" customWidth="1"/>
    <col min="8452" max="8452" width="6.28515625" customWidth="1"/>
    <col min="8453" max="8453" width="5.42578125" customWidth="1"/>
    <col min="8454" max="8454" width="5.7109375" customWidth="1"/>
    <col min="8455" max="8456" width="6" customWidth="1"/>
    <col min="8457" max="8457" width="5.85546875" customWidth="1"/>
    <col min="8458" max="8459" width="6.28515625" customWidth="1"/>
    <col min="8460" max="8460" width="6.5703125" customWidth="1"/>
    <col min="8461" max="8461" width="6.140625" customWidth="1"/>
    <col min="8462" max="8462" width="6.28515625" customWidth="1"/>
    <col min="8463" max="8463" width="5.7109375" customWidth="1"/>
    <col min="8705" max="8705" width="6" customWidth="1"/>
    <col min="8706" max="8706" width="38" customWidth="1"/>
    <col min="8707" max="8707" width="7.28515625" customWidth="1"/>
    <col min="8708" max="8708" width="6.28515625" customWidth="1"/>
    <col min="8709" max="8709" width="5.42578125" customWidth="1"/>
    <col min="8710" max="8710" width="5.7109375" customWidth="1"/>
    <col min="8711" max="8712" width="6" customWidth="1"/>
    <col min="8713" max="8713" width="5.85546875" customWidth="1"/>
    <col min="8714" max="8715" width="6.28515625" customWidth="1"/>
    <col min="8716" max="8716" width="6.5703125" customWidth="1"/>
    <col min="8717" max="8717" width="6.140625" customWidth="1"/>
    <col min="8718" max="8718" width="6.28515625" customWidth="1"/>
    <col min="8719" max="8719" width="5.7109375" customWidth="1"/>
    <col min="8961" max="8961" width="6" customWidth="1"/>
    <col min="8962" max="8962" width="38" customWidth="1"/>
    <col min="8963" max="8963" width="7.28515625" customWidth="1"/>
    <col min="8964" max="8964" width="6.28515625" customWidth="1"/>
    <col min="8965" max="8965" width="5.42578125" customWidth="1"/>
    <col min="8966" max="8966" width="5.7109375" customWidth="1"/>
    <col min="8967" max="8968" width="6" customWidth="1"/>
    <col min="8969" max="8969" width="5.85546875" customWidth="1"/>
    <col min="8970" max="8971" width="6.28515625" customWidth="1"/>
    <col min="8972" max="8972" width="6.5703125" customWidth="1"/>
    <col min="8973" max="8973" width="6.140625" customWidth="1"/>
    <col min="8974" max="8974" width="6.28515625" customWidth="1"/>
    <col min="8975" max="8975" width="5.7109375" customWidth="1"/>
    <col min="9217" max="9217" width="6" customWidth="1"/>
    <col min="9218" max="9218" width="38" customWidth="1"/>
    <col min="9219" max="9219" width="7.28515625" customWidth="1"/>
    <col min="9220" max="9220" width="6.28515625" customWidth="1"/>
    <col min="9221" max="9221" width="5.42578125" customWidth="1"/>
    <col min="9222" max="9222" width="5.7109375" customWidth="1"/>
    <col min="9223" max="9224" width="6" customWidth="1"/>
    <col min="9225" max="9225" width="5.85546875" customWidth="1"/>
    <col min="9226" max="9227" width="6.28515625" customWidth="1"/>
    <col min="9228" max="9228" width="6.5703125" customWidth="1"/>
    <col min="9229" max="9229" width="6.140625" customWidth="1"/>
    <col min="9230" max="9230" width="6.28515625" customWidth="1"/>
    <col min="9231" max="9231" width="5.7109375" customWidth="1"/>
    <col min="9473" max="9473" width="6" customWidth="1"/>
    <col min="9474" max="9474" width="38" customWidth="1"/>
    <col min="9475" max="9475" width="7.28515625" customWidth="1"/>
    <col min="9476" max="9476" width="6.28515625" customWidth="1"/>
    <col min="9477" max="9477" width="5.42578125" customWidth="1"/>
    <col min="9478" max="9478" width="5.7109375" customWidth="1"/>
    <col min="9479" max="9480" width="6" customWidth="1"/>
    <col min="9481" max="9481" width="5.85546875" customWidth="1"/>
    <col min="9482" max="9483" width="6.28515625" customWidth="1"/>
    <col min="9484" max="9484" width="6.5703125" customWidth="1"/>
    <col min="9485" max="9485" width="6.140625" customWidth="1"/>
    <col min="9486" max="9486" width="6.28515625" customWidth="1"/>
    <col min="9487" max="9487" width="5.7109375" customWidth="1"/>
    <col min="9729" max="9729" width="6" customWidth="1"/>
    <col min="9730" max="9730" width="38" customWidth="1"/>
    <col min="9731" max="9731" width="7.28515625" customWidth="1"/>
    <col min="9732" max="9732" width="6.28515625" customWidth="1"/>
    <col min="9733" max="9733" width="5.42578125" customWidth="1"/>
    <col min="9734" max="9734" width="5.7109375" customWidth="1"/>
    <col min="9735" max="9736" width="6" customWidth="1"/>
    <col min="9737" max="9737" width="5.85546875" customWidth="1"/>
    <col min="9738" max="9739" width="6.28515625" customWidth="1"/>
    <col min="9740" max="9740" width="6.5703125" customWidth="1"/>
    <col min="9741" max="9741" width="6.140625" customWidth="1"/>
    <col min="9742" max="9742" width="6.28515625" customWidth="1"/>
    <col min="9743" max="9743" width="5.7109375" customWidth="1"/>
    <col min="9985" max="9985" width="6" customWidth="1"/>
    <col min="9986" max="9986" width="38" customWidth="1"/>
    <col min="9987" max="9987" width="7.28515625" customWidth="1"/>
    <col min="9988" max="9988" width="6.28515625" customWidth="1"/>
    <col min="9989" max="9989" width="5.42578125" customWidth="1"/>
    <col min="9990" max="9990" width="5.7109375" customWidth="1"/>
    <col min="9991" max="9992" width="6" customWidth="1"/>
    <col min="9993" max="9993" width="5.85546875" customWidth="1"/>
    <col min="9994" max="9995" width="6.28515625" customWidth="1"/>
    <col min="9996" max="9996" width="6.5703125" customWidth="1"/>
    <col min="9997" max="9997" width="6.140625" customWidth="1"/>
    <col min="9998" max="9998" width="6.28515625" customWidth="1"/>
    <col min="9999" max="9999" width="5.7109375" customWidth="1"/>
    <col min="10241" max="10241" width="6" customWidth="1"/>
    <col min="10242" max="10242" width="38" customWidth="1"/>
    <col min="10243" max="10243" width="7.28515625" customWidth="1"/>
    <col min="10244" max="10244" width="6.28515625" customWidth="1"/>
    <col min="10245" max="10245" width="5.42578125" customWidth="1"/>
    <col min="10246" max="10246" width="5.7109375" customWidth="1"/>
    <col min="10247" max="10248" width="6" customWidth="1"/>
    <col min="10249" max="10249" width="5.85546875" customWidth="1"/>
    <col min="10250" max="10251" width="6.28515625" customWidth="1"/>
    <col min="10252" max="10252" width="6.5703125" customWidth="1"/>
    <col min="10253" max="10253" width="6.140625" customWidth="1"/>
    <col min="10254" max="10254" width="6.28515625" customWidth="1"/>
    <col min="10255" max="10255" width="5.7109375" customWidth="1"/>
    <col min="10497" max="10497" width="6" customWidth="1"/>
    <col min="10498" max="10498" width="38" customWidth="1"/>
    <col min="10499" max="10499" width="7.28515625" customWidth="1"/>
    <col min="10500" max="10500" width="6.28515625" customWidth="1"/>
    <col min="10501" max="10501" width="5.42578125" customWidth="1"/>
    <col min="10502" max="10502" width="5.7109375" customWidth="1"/>
    <col min="10503" max="10504" width="6" customWidth="1"/>
    <col min="10505" max="10505" width="5.85546875" customWidth="1"/>
    <col min="10506" max="10507" width="6.28515625" customWidth="1"/>
    <col min="10508" max="10508" width="6.5703125" customWidth="1"/>
    <col min="10509" max="10509" width="6.140625" customWidth="1"/>
    <col min="10510" max="10510" width="6.28515625" customWidth="1"/>
    <col min="10511" max="10511" width="5.7109375" customWidth="1"/>
    <col min="10753" max="10753" width="6" customWidth="1"/>
    <col min="10754" max="10754" width="38" customWidth="1"/>
    <col min="10755" max="10755" width="7.28515625" customWidth="1"/>
    <col min="10756" max="10756" width="6.28515625" customWidth="1"/>
    <col min="10757" max="10757" width="5.42578125" customWidth="1"/>
    <col min="10758" max="10758" width="5.7109375" customWidth="1"/>
    <col min="10759" max="10760" width="6" customWidth="1"/>
    <col min="10761" max="10761" width="5.85546875" customWidth="1"/>
    <col min="10762" max="10763" width="6.28515625" customWidth="1"/>
    <col min="10764" max="10764" width="6.5703125" customWidth="1"/>
    <col min="10765" max="10765" width="6.140625" customWidth="1"/>
    <col min="10766" max="10766" width="6.28515625" customWidth="1"/>
    <col min="10767" max="10767" width="5.7109375" customWidth="1"/>
    <col min="11009" max="11009" width="6" customWidth="1"/>
    <col min="11010" max="11010" width="38" customWidth="1"/>
    <col min="11011" max="11011" width="7.28515625" customWidth="1"/>
    <col min="11012" max="11012" width="6.28515625" customWidth="1"/>
    <col min="11013" max="11013" width="5.42578125" customWidth="1"/>
    <col min="11014" max="11014" width="5.7109375" customWidth="1"/>
    <col min="11015" max="11016" width="6" customWidth="1"/>
    <col min="11017" max="11017" width="5.85546875" customWidth="1"/>
    <col min="11018" max="11019" width="6.28515625" customWidth="1"/>
    <col min="11020" max="11020" width="6.5703125" customWidth="1"/>
    <col min="11021" max="11021" width="6.140625" customWidth="1"/>
    <col min="11022" max="11022" width="6.28515625" customWidth="1"/>
    <col min="11023" max="11023" width="5.7109375" customWidth="1"/>
    <col min="11265" max="11265" width="6" customWidth="1"/>
    <col min="11266" max="11266" width="38" customWidth="1"/>
    <col min="11267" max="11267" width="7.28515625" customWidth="1"/>
    <col min="11268" max="11268" width="6.28515625" customWidth="1"/>
    <col min="11269" max="11269" width="5.42578125" customWidth="1"/>
    <col min="11270" max="11270" width="5.7109375" customWidth="1"/>
    <col min="11271" max="11272" width="6" customWidth="1"/>
    <col min="11273" max="11273" width="5.85546875" customWidth="1"/>
    <col min="11274" max="11275" width="6.28515625" customWidth="1"/>
    <col min="11276" max="11276" width="6.5703125" customWidth="1"/>
    <col min="11277" max="11277" width="6.140625" customWidth="1"/>
    <col min="11278" max="11278" width="6.28515625" customWidth="1"/>
    <col min="11279" max="11279" width="5.7109375" customWidth="1"/>
    <col min="11521" max="11521" width="6" customWidth="1"/>
    <col min="11522" max="11522" width="38" customWidth="1"/>
    <col min="11523" max="11523" width="7.28515625" customWidth="1"/>
    <col min="11524" max="11524" width="6.28515625" customWidth="1"/>
    <col min="11525" max="11525" width="5.42578125" customWidth="1"/>
    <col min="11526" max="11526" width="5.7109375" customWidth="1"/>
    <col min="11527" max="11528" width="6" customWidth="1"/>
    <col min="11529" max="11529" width="5.85546875" customWidth="1"/>
    <col min="11530" max="11531" width="6.28515625" customWidth="1"/>
    <col min="11532" max="11532" width="6.5703125" customWidth="1"/>
    <col min="11533" max="11533" width="6.140625" customWidth="1"/>
    <col min="11534" max="11534" width="6.28515625" customWidth="1"/>
    <col min="11535" max="11535" width="5.7109375" customWidth="1"/>
    <col min="11777" max="11777" width="6" customWidth="1"/>
    <col min="11778" max="11778" width="38" customWidth="1"/>
    <col min="11779" max="11779" width="7.28515625" customWidth="1"/>
    <col min="11780" max="11780" width="6.28515625" customWidth="1"/>
    <col min="11781" max="11781" width="5.42578125" customWidth="1"/>
    <col min="11782" max="11782" width="5.7109375" customWidth="1"/>
    <col min="11783" max="11784" width="6" customWidth="1"/>
    <col min="11785" max="11785" width="5.85546875" customWidth="1"/>
    <col min="11786" max="11787" width="6.28515625" customWidth="1"/>
    <col min="11788" max="11788" width="6.5703125" customWidth="1"/>
    <col min="11789" max="11789" width="6.140625" customWidth="1"/>
    <col min="11790" max="11790" width="6.28515625" customWidth="1"/>
    <col min="11791" max="11791" width="5.7109375" customWidth="1"/>
    <col min="12033" max="12033" width="6" customWidth="1"/>
    <col min="12034" max="12034" width="38" customWidth="1"/>
    <col min="12035" max="12035" width="7.28515625" customWidth="1"/>
    <col min="12036" max="12036" width="6.28515625" customWidth="1"/>
    <col min="12037" max="12037" width="5.42578125" customWidth="1"/>
    <col min="12038" max="12038" width="5.7109375" customWidth="1"/>
    <col min="12039" max="12040" width="6" customWidth="1"/>
    <col min="12041" max="12041" width="5.85546875" customWidth="1"/>
    <col min="12042" max="12043" width="6.28515625" customWidth="1"/>
    <col min="12044" max="12044" width="6.5703125" customWidth="1"/>
    <col min="12045" max="12045" width="6.140625" customWidth="1"/>
    <col min="12046" max="12046" width="6.28515625" customWidth="1"/>
    <col min="12047" max="12047" width="5.7109375" customWidth="1"/>
    <col min="12289" max="12289" width="6" customWidth="1"/>
    <col min="12290" max="12290" width="38" customWidth="1"/>
    <col min="12291" max="12291" width="7.28515625" customWidth="1"/>
    <col min="12292" max="12292" width="6.28515625" customWidth="1"/>
    <col min="12293" max="12293" width="5.42578125" customWidth="1"/>
    <col min="12294" max="12294" width="5.7109375" customWidth="1"/>
    <col min="12295" max="12296" width="6" customWidth="1"/>
    <col min="12297" max="12297" width="5.85546875" customWidth="1"/>
    <col min="12298" max="12299" width="6.28515625" customWidth="1"/>
    <col min="12300" max="12300" width="6.5703125" customWidth="1"/>
    <col min="12301" max="12301" width="6.140625" customWidth="1"/>
    <col min="12302" max="12302" width="6.28515625" customWidth="1"/>
    <col min="12303" max="12303" width="5.7109375" customWidth="1"/>
    <col min="12545" max="12545" width="6" customWidth="1"/>
    <col min="12546" max="12546" width="38" customWidth="1"/>
    <col min="12547" max="12547" width="7.28515625" customWidth="1"/>
    <col min="12548" max="12548" width="6.28515625" customWidth="1"/>
    <col min="12549" max="12549" width="5.42578125" customWidth="1"/>
    <col min="12550" max="12550" width="5.7109375" customWidth="1"/>
    <col min="12551" max="12552" width="6" customWidth="1"/>
    <col min="12553" max="12553" width="5.85546875" customWidth="1"/>
    <col min="12554" max="12555" width="6.28515625" customWidth="1"/>
    <col min="12556" max="12556" width="6.5703125" customWidth="1"/>
    <col min="12557" max="12557" width="6.140625" customWidth="1"/>
    <col min="12558" max="12558" width="6.28515625" customWidth="1"/>
    <col min="12559" max="12559" width="5.7109375" customWidth="1"/>
    <col min="12801" max="12801" width="6" customWidth="1"/>
    <col min="12802" max="12802" width="38" customWidth="1"/>
    <col min="12803" max="12803" width="7.28515625" customWidth="1"/>
    <col min="12804" max="12804" width="6.28515625" customWidth="1"/>
    <col min="12805" max="12805" width="5.42578125" customWidth="1"/>
    <col min="12806" max="12806" width="5.7109375" customWidth="1"/>
    <col min="12807" max="12808" width="6" customWidth="1"/>
    <col min="12809" max="12809" width="5.85546875" customWidth="1"/>
    <col min="12810" max="12811" width="6.28515625" customWidth="1"/>
    <col min="12812" max="12812" width="6.5703125" customWidth="1"/>
    <col min="12813" max="12813" width="6.140625" customWidth="1"/>
    <col min="12814" max="12814" width="6.28515625" customWidth="1"/>
    <col min="12815" max="12815" width="5.7109375" customWidth="1"/>
    <col min="13057" max="13057" width="6" customWidth="1"/>
    <col min="13058" max="13058" width="38" customWidth="1"/>
    <col min="13059" max="13059" width="7.28515625" customWidth="1"/>
    <col min="13060" max="13060" width="6.28515625" customWidth="1"/>
    <col min="13061" max="13061" width="5.42578125" customWidth="1"/>
    <col min="13062" max="13062" width="5.7109375" customWidth="1"/>
    <col min="13063" max="13064" width="6" customWidth="1"/>
    <col min="13065" max="13065" width="5.85546875" customWidth="1"/>
    <col min="13066" max="13067" width="6.28515625" customWidth="1"/>
    <col min="13068" max="13068" width="6.5703125" customWidth="1"/>
    <col min="13069" max="13069" width="6.140625" customWidth="1"/>
    <col min="13070" max="13070" width="6.28515625" customWidth="1"/>
    <col min="13071" max="13071" width="5.7109375" customWidth="1"/>
    <col min="13313" max="13313" width="6" customWidth="1"/>
    <col min="13314" max="13314" width="38" customWidth="1"/>
    <col min="13315" max="13315" width="7.28515625" customWidth="1"/>
    <col min="13316" max="13316" width="6.28515625" customWidth="1"/>
    <col min="13317" max="13317" width="5.42578125" customWidth="1"/>
    <col min="13318" max="13318" width="5.7109375" customWidth="1"/>
    <col min="13319" max="13320" width="6" customWidth="1"/>
    <col min="13321" max="13321" width="5.85546875" customWidth="1"/>
    <col min="13322" max="13323" width="6.28515625" customWidth="1"/>
    <col min="13324" max="13324" width="6.5703125" customWidth="1"/>
    <col min="13325" max="13325" width="6.140625" customWidth="1"/>
    <col min="13326" max="13326" width="6.28515625" customWidth="1"/>
    <col min="13327" max="13327" width="5.7109375" customWidth="1"/>
    <col min="13569" max="13569" width="6" customWidth="1"/>
    <col min="13570" max="13570" width="38" customWidth="1"/>
    <col min="13571" max="13571" width="7.28515625" customWidth="1"/>
    <col min="13572" max="13572" width="6.28515625" customWidth="1"/>
    <col min="13573" max="13573" width="5.42578125" customWidth="1"/>
    <col min="13574" max="13574" width="5.7109375" customWidth="1"/>
    <col min="13575" max="13576" width="6" customWidth="1"/>
    <col min="13577" max="13577" width="5.85546875" customWidth="1"/>
    <col min="13578" max="13579" width="6.28515625" customWidth="1"/>
    <col min="13580" max="13580" width="6.5703125" customWidth="1"/>
    <col min="13581" max="13581" width="6.140625" customWidth="1"/>
    <col min="13582" max="13582" width="6.28515625" customWidth="1"/>
    <col min="13583" max="13583" width="5.7109375" customWidth="1"/>
    <col min="13825" max="13825" width="6" customWidth="1"/>
    <col min="13826" max="13826" width="38" customWidth="1"/>
    <col min="13827" max="13827" width="7.28515625" customWidth="1"/>
    <col min="13828" max="13828" width="6.28515625" customWidth="1"/>
    <col min="13829" max="13829" width="5.42578125" customWidth="1"/>
    <col min="13830" max="13830" width="5.7109375" customWidth="1"/>
    <col min="13831" max="13832" width="6" customWidth="1"/>
    <col min="13833" max="13833" width="5.85546875" customWidth="1"/>
    <col min="13834" max="13835" width="6.28515625" customWidth="1"/>
    <col min="13836" max="13836" width="6.5703125" customWidth="1"/>
    <col min="13837" max="13837" width="6.140625" customWidth="1"/>
    <col min="13838" max="13838" width="6.28515625" customWidth="1"/>
    <col min="13839" max="13839" width="5.7109375" customWidth="1"/>
    <col min="14081" max="14081" width="6" customWidth="1"/>
    <col min="14082" max="14082" width="38" customWidth="1"/>
    <col min="14083" max="14083" width="7.28515625" customWidth="1"/>
    <col min="14084" max="14084" width="6.28515625" customWidth="1"/>
    <col min="14085" max="14085" width="5.42578125" customWidth="1"/>
    <col min="14086" max="14086" width="5.7109375" customWidth="1"/>
    <col min="14087" max="14088" width="6" customWidth="1"/>
    <col min="14089" max="14089" width="5.85546875" customWidth="1"/>
    <col min="14090" max="14091" width="6.28515625" customWidth="1"/>
    <col min="14092" max="14092" width="6.5703125" customWidth="1"/>
    <col min="14093" max="14093" width="6.140625" customWidth="1"/>
    <col min="14094" max="14094" width="6.28515625" customWidth="1"/>
    <col min="14095" max="14095" width="5.7109375" customWidth="1"/>
    <col min="14337" max="14337" width="6" customWidth="1"/>
    <col min="14338" max="14338" width="38" customWidth="1"/>
    <col min="14339" max="14339" width="7.28515625" customWidth="1"/>
    <col min="14340" max="14340" width="6.28515625" customWidth="1"/>
    <col min="14341" max="14341" width="5.42578125" customWidth="1"/>
    <col min="14342" max="14342" width="5.7109375" customWidth="1"/>
    <col min="14343" max="14344" width="6" customWidth="1"/>
    <col min="14345" max="14345" width="5.85546875" customWidth="1"/>
    <col min="14346" max="14347" width="6.28515625" customWidth="1"/>
    <col min="14348" max="14348" width="6.5703125" customWidth="1"/>
    <col min="14349" max="14349" width="6.140625" customWidth="1"/>
    <col min="14350" max="14350" width="6.28515625" customWidth="1"/>
    <col min="14351" max="14351" width="5.7109375" customWidth="1"/>
    <col min="14593" max="14593" width="6" customWidth="1"/>
    <col min="14594" max="14594" width="38" customWidth="1"/>
    <col min="14595" max="14595" width="7.28515625" customWidth="1"/>
    <col min="14596" max="14596" width="6.28515625" customWidth="1"/>
    <col min="14597" max="14597" width="5.42578125" customWidth="1"/>
    <col min="14598" max="14598" width="5.7109375" customWidth="1"/>
    <col min="14599" max="14600" width="6" customWidth="1"/>
    <col min="14601" max="14601" width="5.85546875" customWidth="1"/>
    <col min="14602" max="14603" width="6.28515625" customWidth="1"/>
    <col min="14604" max="14604" width="6.5703125" customWidth="1"/>
    <col min="14605" max="14605" width="6.140625" customWidth="1"/>
    <col min="14606" max="14606" width="6.28515625" customWidth="1"/>
    <col min="14607" max="14607" width="5.7109375" customWidth="1"/>
    <col min="14849" max="14849" width="6" customWidth="1"/>
    <col min="14850" max="14850" width="38" customWidth="1"/>
    <col min="14851" max="14851" width="7.28515625" customWidth="1"/>
    <col min="14852" max="14852" width="6.28515625" customWidth="1"/>
    <col min="14853" max="14853" width="5.42578125" customWidth="1"/>
    <col min="14854" max="14854" width="5.7109375" customWidth="1"/>
    <col min="14855" max="14856" width="6" customWidth="1"/>
    <col min="14857" max="14857" width="5.85546875" customWidth="1"/>
    <col min="14858" max="14859" width="6.28515625" customWidth="1"/>
    <col min="14860" max="14860" width="6.5703125" customWidth="1"/>
    <col min="14861" max="14861" width="6.140625" customWidth="1"/>
    <col min="14862" max="14862" width="6.28515625" customWidth="1"/>
    <col min="14863" max="14863" width="5.7109375" customWidth="1"/>
    <col min="15105" max="15105" width="6" customWidth="1"/>
    <col min="15106" max="15106" width="38" customWidth="1"/>
    <col min="15107" max="15107" width="7.28515625" customWidth="1"/>
    <col min="15108" max="15108" width="6.28515625" customWidth="1"/>
    <col min="15109" max="15109" width="5.42578125" customWidth="1"/>
    <col min="15110" max="15110" width="5.7109375" customWidth="1"/>
    <col min="15111" max="15112" width="6" customWidth="1"/>
    <col min="15113" max="15113" width="5.85546875" customWidth="1"/>
    <col min="15114" max="15115" width="6.28515625" customWidth="1"/>
    <col min="15116" max="15116" width="6.5703125" customWidth="1"/>
    <col min="15117" max="15117" width="6.140625" customWidth="1"/>
    <col min="15118" max="15118" width="6.28515625" customWidth="1"/>
    <col min="15119" max="15119" width="5.7109375" customWidth="1"/>
    <col min="15361" max="15361" width="6" customWidth="1"/>
    <col min="15362" max="15362" width="38" customWidth="1"/>
    <col min="15363" max="15363" width="7.28515625" customWidth="1"/>
    <col min="15364" max="15364" width="6.28515625" customWidth="1"/>
    <col min="15365" max="15365" width="5.42578125" customWidth="1"/>
    <col min="15366" max="15366" width="5.7109375" customWidth="1"/>
    <col min="15367" max="15368" width="6" customWidth="1"/>
    <col min="15369" max="15369" width="5.85546875" customWidth="1"/>
    <col min="15370" max="15371" width="6.28515625" customWidth="1"/>
    <col min="15372" max="15372" width="6.5703125" customWidth="1"/>
    <col min="15373" max="15373" width="6.140625" customWidth="1"/>
    <col min="15374" max="15374" width="6.28515625" customWidth="1"/>
    <col min="15375" max="15375" width="5.7109375" customWidth="1"/>
    <col min="15617" max="15617" width="6" customWidth="1"/>
    <col min="15618" max="15618" width="38" customWidth="1"/>
    <col min="15619" max="15619" width="7.28515625" customWidth="1"/>
    <col min="15620" max="15620" width="6.28515625" customWidth="1"/>
    <col min="15621" max="15621" width="5.42578125" customWidth="1"/>
    <col min="15622" max="15622" width="5.7109375" customWidth="1"/>
    <col min="15623" max="15624" width="6" customWidth="1"/>
    <col min="15625" max="15625" width="5.85546875" customWidth="1"/>
    <col min="15626" max="15627" width="6.28515625" customWidth="1"/>
    <col min="15628" max="15628" width="6.5703125" customWidth="1"/>
    <col min="15629" max="15629" width="6.140625" customWidth="1"/>
    <col min="15630" max="15630" width="6.28515625" customWidth="1"/>
    <col min="15631" max="15631" width="5.7109375" customWidth="1"/>
    <col min="15873" max="15873" width="6" customWidth="1"/>
    <col min="15874" max="15874" width="38" customWidth="1"/>
    <col min="15875" max="15875" width="7.28515625" customWidth="1"/>
    <col min="15876" max="15876" width="6.28515625" customWidth="1"/>
    <col min="15877" max="15877" width="5.42578125" customWidth="1"/>
    <col min="15878" max="15878" width="5.7109375" customWidth="1"/>
    <col min="15879" max="15880" width="6" customWidth="1"/>
    <col min="15881" max="15881" width="5.85546875" customWidth="1"/>
    <col min="15882" max="15883" width="6.28515625" customWidth="1"/>
    <col min="15884" max="15884" width="6.5703125" customWidth="1"/>
    <col min="15885" max="15885" width="6.140625" customWidth="1"/>
    <col min="15886" max="15886" width="6.28515625" customWidth="1"/>
    <col min="15887" max="15887" width="5.7109375" customWidth="1"/>
    <col min="16129" max="16129" width="6" customWidth="1"/>
    <col min="16130" max="16130" width="38" customWidth="1"/>
    <col min="16131" max="16131" width="7.28515625" customWidth="1"/>
    <col min="16132" max="16132" width="6.28515625" customWidth="1"/>
    <col min="16133" max="16133" width="5.42578125" customWidth="1"/>
    <col min="16134" max="16134" width="5.7109375" customWidth="1"/>
    <col min="16135" max="16136" width="6" customWidth="1"/>
    <col min="16137" max="16137" width="5.85546875" customWidth="1"/>
    <col min="16138" max="16139" width="6.28515625" customWidth="1"/>
    <col min="16140" max="16140" width="6.5703125" customWidth="1"/>
    <col min="16141" max="16141" width="6.140625" customWidth="1"/>
    <col min="16142" max="16142" width="6.28515625" customWidth="1"/>
    <col min="16143" max="16143" width="5.7109375" customWidth="1"/>
  </cols>
  <sheetData>
    <row r="1" spans="1: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0.25">
      <c r="A2" s="389" t="s">
        <v>0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</row>
    <row r="3" spans="1:15" ht="18.75">
      <c r="A3" s="390" t="s">
        <v>111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</row>
    <row r="4" spans="1:15" ht="20.25">
      <c r="A4" s="391" t="s">
        <v>172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</row>
    <row r="5" spans="1:15" ht="15.75">
      <c r="A5" s="18"/>
      <c r="B5" s="3"/>
      <c r="C5" s="392" t="s">
        <v>53</v>
      </c>
      <c r="D5" s="393"/>
      <c r="E5" s="394" t="s">
        <v>54</v>
      </c>
      <c r="F5" s="395"/>
      <c r="G5" s="394" t="s">
        <v>55</v>
      </c>
      <c r="H5" s="395"/>
      <c r="I5" s="19" t="s">
        <v>158</v>
      </c>
      <c r="J5" s="394" t="s">
        <v>56</v>
      </c>
      <c r="K5" s="395"/>
      <c r="L5" s="394" t="s">
        <v>57</v>
      </c>
      <c r="M5" s="395"/>
      <c r="N5" s="394" t="s">
        <v>58</v>
      </c>
      <c r="O5" s="395"/>
    </row>
    <row r="6" spans="1:15" ht="15" customHeight="1">
      <c r="A6" s="20" t="s">
        <v>59</v>
      </c>
      <c r="B6" s="21" t="s">
        <v>10</v>
      </c>
      <c r="C6" s="385"/>
      <c r="D6" s="386"/>
      <c r="E6" s="387" t="s">
        <v>60</v>
      </c>
      <c r="F6" s="388"/>
      <c r="G6" s="387" t="s">
        <v>61</v>
      </c>
      <c r="H6" s="388"/>
      <c r="I6" s="22"/>
      <c r="J6" s="225"/>
      <c r="K6" s="23"/>
      <c r="L6" s="225"/>
      <c r="M6" s="23"/>
      <c r="N6" s="225"/>
      <c r="O6" s="226"/>
    </row>
    <row r="7" spans="1:15" ht="15" customHeight="1">
      <c r="A7" s="24"/>
      <c r="B7" s="25"/>
      <c r="C7" s="228" t="s">
        <v>158</v>
      </c>
      <c r="D7" s="26" t="s">
        <v>145</v>
      </c>
      <c r="E7" s="228" t="s">
        <v>158</v>
      </c>
      <c r="F7" s="26" t="s">
        <v>145</v>
      </c>
      <c r="G7" s="228" t="s">
        <v>158</v>
      </c>
      <c r="H7" s="26" t="s">
        <v>145</v>
      </c>
      <c r="I7" s="27" t="s">
        <v>145</v>
      </c>
      <c r="J7" s="228" t="s">
        <v>158</v>
      </c>
      <c r="K7" s="26" t="s">
        <v>145</v>
      </c>
      <c r="L7" s="228" t="s">
        <v>158</v>
      </c>
      <c r="M7" s="26" t="s">
        <v>145</v>
      </c>
      <c r="N7" s="228" t="s">
        <v>158</v>
      </c>
      <c r="O7" s="26" t="s">
        <v>145</v>
      </c>
    </row>
    <row r="8" spans="1:15" ht="15" customHeight="1">
      <c r="A8" s="28">
        <v>1</v>
      </c>
      <c r="B8" s="25" t="s">
        <v>49</v>
      </c>
      <c r="C8" s="29"/>
      <c r="D8" s="29"/>
      <c r="E8" s="29"/>
      <c r="F8" s="29"/>
      <c r="G8" s="27"/>
      <c r="H8" s="29"/>
      <c r="I8" s="30">
        <v>0</v>
      </c>
      <c r="J8" s="31"/>
      <c r="K8" s="31"/>
      <c r="L8" s="31"/>
      <c r="M8" s="31"/>
      <c r="N8" s="26"/>
      <c r="O8" s="31"/>
    </row>
    <row r="9" spans="1:15" ht="15" customHeight="1">
      <c r="A9" s="32">
        <v>2</v>
      </c>
      <c r="B9" s="33" t="s">
        <v>50</v>
      </c>
      <c r="C9" s="31"/>
      <c r="D9" s="31"/>
      <c r="E9" s="31"/>
      <c r="F9" s="31"/>
      <c r="G9" s="31"/>
      <c r="H9" s="31"/>
      <c r="I9" s="30">
        <v>0</v>
      </c>
      <c r="J9" s="31"/>
      <c r="K9" s="31"/>
      <c r="L9" s="31"/>
      <c r="M9" s="31"/>
      <c r="N9" s="31"/>
      <c r="O9" s="31"/>
    </row>
    <row r="10" spans="1:15" ht="14.25" customHeight="1">
      <c r="A10" s="32">
        <v>3</v>
      </c>
      <c r="B10" s="33" t="s">
        <v>24</v>
      </c>
      <c r="C10" s="31"/>
      <c r="D10" s="31"/>
      <c r="E10" s="31"/>
      <c r="F10" s="31"/>
      <c r="G10" s="31"/>
      <c r="H10" s="31"/>
      <c r="I10" s="30">
        <v>0</v>
      </c>
      <c r="J10" s="31"/>
      <c r="K10" s="31"/>
      <c r="L10" s="31"/>
      <c r="M10" s="31"/>
      <c r="N10" s="31"/>
      <c r="O10" s="31"/>
    </row>
    <row r="11" spans="1:15" ht="15" customHeight="1">
      <c r="A11" s="32">
        <v>4</v>
      </c>
      <c r="B11" s="33" t="s">
        <v>156</v>
      </c>
      <c r="C11" s="34"/>
      <c r="D11" s="34"/>
      <c r="E11" s="34"/>
      <c r="F11" s="34"/>
      <c r="G11" s="34"/>
      <c r="H11" s="34"/>
      <c r="I11" s="35">
        <v>0</v>
      </c>
      <c r="J11" s="36"/>
      <c r="K11" s="36"/>
      <c r="L11" s="34"/>
      <c r="M11" s="34"/>
      <c r="N11" s="34"/>
      <c r="O11" s="34"/>
    </row>
    <row r="12" spans="1:15" ht="16.5" customHeight="1">
      <c r="A12" s="32">
        <v>5</v>
      </c>
      <c r="B12" s="33" t="s">
        <v>52</v>
      </c>
      <c r="C12" s="31"/>
      <c r="D12" s="31"/>
      <c r="E12" s="31"/>
      <c r="F12" s="31"/>
      <c r="G12" s="31"/>
      <c r="H12" s="31"/>
      <c r="I12" s="30">
        <v>0</v>
      </c>
      <c r="J12" s="36"/>
      <c r="K12" s="31"/>
      <c r="L12" s="31"/>
      <c r="M12" s="31"/>
      <c r="N12" s="31"/>
      <c r="O12" s="31"/>
    </row>
    <row r="13" spans="1:15" ht="15" customHeight="1">
      <c r="A13" s="32">
        <v>6</v>
      </c>
      <c r="B13" s="33" t="s">
        <v>26</v>
      </c>
      <c r="C13" s="31"/>
      <c r="D13" s="31"/>
      <c r="E13" s="31"/>
      <c r="F13" s="31"/>
      <c r="G13" s="31"/>
      <c r="H13" s="31"/>
      <c r="I13" s="30">
        <v>0</v>
      </c>
      <c r="J13" s="36"/>
      <c r="K13" s="31"/>
      <c r="L13" s="31"/>
      <c r="M13" s="31"/>
      <c r="N13" s="31"/>
      <c r="O13" s="31"/>
    </row>
    <row r="14" spans="1:15" ht="15" customHeight="1">
      <c r="A14" s="32">
        <v>7</v>
      </c>
      <c r="B14" s="33" t="s">
        <v>166</v>
      </c>
      <c r="C14" s="31"/>
      <c r="D14" s="31"/>
      <c r="E14" s="31"/>
      <c r="F14" s="31"/>
      <c r="G14" s="31"/>
      <c r="H14" s="31"/>
      <c r="I14" s="30">
        <v>0</v>
      </c>
      <c r="J14" s="36"/>
      <c r="K14" s="36"/>
      <c r="L14" s="31"/>
      <c r="M14" s="34"/>
      <c r="N14" s="31"/>
      <c r="O14" s="34"/>
    </row>
    <row r="15" spans="1:15" ht="15" customHeight="1">
      <c r="A15" s="32">
        <v>8</v>
      </c>
      <c r="B15" s="33" t="s">
        <v>28</v>
      </c>
      <c r="C15" s="31"/>
      <c r="D15" s="31"/>
      <c r="E15" s="31"/>
      <c r="F15" s="31"/>
      <c r="G15" s="31"/>
      <c r="H15" s="31"/>
      <c r="I15" s="30">
        <v>0</v>
      </c>
      <c r="J15" s="36"/>
      <c r="K15" s="31"/>
      <c r="L15" s="31"/>
      <c r="M15" s="31"/>
      <c r="N15" s="31"/>
      <c r="O15" s="31"/>
    </row>
    <row r="16" spans="1:15" ht="17.25" customHeight="1">
      <c r="A16" s="32">
        <v>9</v>
      </c>
      <c r="B16" s="33" t="s">
        <v>29</v>
      </c>
      <c r="C16" s="31"/>
      <c r="D16" s="31"/>
      <c r="E16" s="31"/>
      <c r="F16" s="31"/>
      <c r="G16" s="31"/>
      <c r="H16" s="31"/>
      <c r="I16" s="30">
        <v>0</v>
      </c>
      <c r="J16" s="36"/>
      <c r="K16" s="31"/>
      <c r="L16" s="31"/>
      <c r="M16" s="31"/>
      <c r="N16" s="31"/>
      <c r="O16" s="31"/>
    </row>
    <row r="17" spans="1:16" ht="16.5" customHeight="1">
      <c r="A17" s="32">
        <v>10</v>
      </c>
      <c r="B17" s="33" t="s">
        <v>30</v>
      </c>
      <c r="C17" s="31"/>
      <c r="D17" s="31"/>
      <c r="E17" s="31"/>
      <c r="F17" s="31"/>
      <c r="G17" s="31"/>
      <c r="H17" s="31"/>
      <c r="I17" s="30">
        <v>0</v>
      </c>
      <c r="J17" s="36"/>
      <c r="K17" s="31"/>
      <c r="L17" s="31"/>
      <c r="M17" s="31"/>
      <c r="N17" s="31"/>
      <c r="O17" s="31"/>
    </row>
    <row r="18" spans="1:16" ht="16.5" customHeight="1">
      <c r="A18" s="32">
        <v>11</v>
      </c>
      <c r="B18" s="33" t="s">
        <v>62</v>
      </c>
      <c r="C18" s="31"/>
      <c r="D18" s="31"/>
      <c r="E18" s="31"/>
      <c r="F18" s="31"/>
      <c r="G18" s="31"/>
      <c r="H18" s="31"/>
      <c r="I18" s="30">
        <v>0</v>
      </c>
      <c r="J18" s="36"/>
      <c r="K18" s="31"/>
      <c r="L18" s="31"/>
      <c r="M18" s="31"/>
      <c r="N18" s="31"/>
      <c r="O18" s="31"/>
    </row>
    <row r="19" spans="1:16" ht="16.5" customHeight="1">
      <c r="A19" s="32">
        <v>12</v>
      </c>
      <c r="B19" s="355" t="s">
        <v>162</v>
      </c>
      <c r="C19" s="37">
        <f>L19*400/100</f>
        <v>52.4</v>
      </c>
      <c r="D19" s="37">
        <f>M19*380/100</f>
        <v>64.219999999999985</v>
      </c>
      <c r="E19" s="37">
        <f>C19*J19/100</f>
        <v>51.351999999999997</v>
      </c>
      <c r="F19" s="37">
        <f>D19*K19/100</f>
        <v>62.935599999999987</v>
      </c>
      <c r="G19" s="37">
        <f>E19*N19/3.4</f>
        <v>58.903764705882352</v>
      </c>
      <c r="H19" s="37">
        <f>F19*O19/3.4</f>
        <v>77.743976470588223</v>
      </c>
      <c r="I19" s="38">
        <f>G19-H19</f>
        <v>-18.84021176470587</v>
      </c>
      <c r="J19" s="39">
        <v>98</v>
      </c>
      <c r="K19" s="39">
        <v>98</v>
      </c>
      <c r="L19" s="37">
        <v>13.1</v>
      </c>
      <c r="M19" s="37">
        <v>16.899999999999999</v>
      </c>
      <c r="N19" s="37">
        <v>3.9</v>
      </c>
      <c r="O19" s="37">
        <v>4.2</v>
      </c>
    </row>
    <row r="20" spans="1:16" ht="15.75" customHeight="1">
      <c r="A20" s="32">
        <v>13</v>
      </c>
      <c r="B20" s="33" t="s">
        <v>25</v>
      </c>
      <c r="C20" s="40">
        <f>L20*468/100</f>
        <v>0</v>
      </c>
      <c r="D20" s="40">
        <f>M20*476/100</f>
        <v>78.540000000000006</v>
      </c>
      <c r="E20" s="40">
        <f>C20*J20/100</f>
        <v>0</v>
      </c>
      <c r="F20" s="40">
        <f>D20*K20/100</f>
        <v>76.969200000000015</v>
      </c>
      <c r="G20" s="40">
        <f>E20*N20/3.4</f>
        <v>0</v>
      </c>
      <c r="H20" s="40">
        <f>F20*O20/3.4</f>
        <v>90.552000000000021</v>
      </c>
      <c r="I20" s="41">
        <f>G20-H20</f>
        <v>-90.552000000000021</v>
      </c>
      <c r="J20" s="42"/>
      <c r="K20" s="42">
        <v>98</v>
      </c>
      <c r="L20" s="40"/>
      <c r="M20" s="40">
        <v>16.5</v>
      </c>
      <c r="N20" s="40"/>
      <c r="O20" s="43">
        <v>4</v>
      </c>
      <c r="P20" s="1"/>
    </row>
    <row r="21" spans="1:16" ht="17.25" customHeight="1">
      <c r="A21" s="32">
        <v>14</v>
      </c>
      <c r="B21" s="33" t="s">
        <v>33</v>
      </c>
      <c r="C21" s="37"/>
      <c r="D21" s="37"/>
      <c r="E21" s="26"/>
      <c r="F21" s="26"/>
      <c r="G21" s="37"/>
      <c r="H21" s="26"/>
      <c r="I21" s="38"/>
      <c r="J21" s="39"/>
      <c r="K21" s="26"/>
      <c r="L21" s="26"/>
      <c r="M21" s="26"/>
      <c r="N21" s="27"/>
      <c r="O21" s="27"/>
    </row>
    <row r="22" spans="1:16" ht="18" customHeight="1">
      <c r="A22" s="32">
        <v>15</v>
      </c>
      <c r="B22" s="9" t="s">
        <v>153</v>
      </c>
      <c r="C22" s="37"/>
      <c r="D22" s="37"/>
      <c r="E22" s="37"/>
      <c r="F22" s="37"/>
      <c r="G22" s="37"/>
      <c r="H22" s="37"/>
      <c r="I22" s="38"/>
      <c r="J22" s="39"/>
      <c r="K22" s="26"/>
      <c r="L22" s="37"/>
      <c r="M22" s="37"/>
      <c r="N22" s="37"/>
      <c r="O22" s="26"/>
    </row>
    <row r="23" spans="1:16" ht="17.25" customHeight="1">
      <c r="A23" s="32">
        <v>16</v>
      </c>
      <c r="B23" s="33"/>
      <c r="C23" s="26"/>
      <c r="D23" s="26"/>
      <c r="E23" s="26"/>
      <c r="F23" s="26"/>
      <c r="G23" s="26"/>
      <c r="H23" s="26"/>
      <c r="I23" s="38"/>
      <c r="J23" s="44"/>
      <c r="K23" s="26"/>
      <c r="L23" s="26"/>
      <c r="M23" s="26"/>
      <c r="N23" s="26"/>
      <c r="O23" s="26"/>
    </row>
    <row r="24" spans="1:16" ht="15.75">
      <c r="A24" s="32">
        <v>17</v>
      </c>
      <c r="B24" s="45" t="s">
        <v>37</v>
      </c>
      <c r="C24" s="46">
        <f t="shared" ref="C24:H24" si="0">SUM(C19:C23)</f>
        <v>52.4</v>
      </c>
      <c r="D24" s="46">
        <f t="shared" si="0"/>
        <v>142.76</v>
      </c>
      <c r="E24" s="46">
        <f t="shared" si="0"/>
        <v>51.351999999999997</v>
      </c>
      <c r="F24" s="46">
        <f t="shared" si="0"/>
        <v>139.90479999999999</v>
      </c>
      <c r="G24" s="46">
        <f>SUM(G19:G23)</f>
        <v>58.903764705882352</v>
      </c>
      <c r="H24" s="46">
        <f t="shared" si="0"/>
        <v>168.29597647058824</v>
      </c>
      <c r="I24" s="46">
        <f>G24-H24</f>
        <v>-109.39221176470589</v>
      </c>
      <c r="J24" s="44">
        <f>E24/C24*100</f>
        <v>98</v>
      </c>
      <c r="K24" s="44">
        <f>F24/D24*100</f>
        <v>98</v>
      </c>
      <c r="L24" s="46">
        <f>C24/400*100</f>
        <v>13.100000000000001</v>
      </c>
      <c r="M24" s="46">
        <f>D24/856*100</f>
        <v>16.677570093457945</v>
      </c>
      <c r="N24" s="46">
        <f>G24*3.4/E24</f>
        <v>3.9</v>
      </c>
      <c r="O24" s="46">
        <f>H24*3.4/F24</f>
        <v>4.0899691790417485</v>
      </c>
    </row>
    <row r="25" spans="1:16">
      <c r="C25" s="11"/>
      <c r="I25" s="47">
        <f>G24-H24</f>
        <v>-109.39221176470589</v>
      </c>
    </row>
    <row r="26" spans="1:16">
      <c r="C26" s="11"/>
      <c r="I26" s="47">
        <f>G25-H25</f>
        <v>0</v>
      </c>
    </row>
  </sheetData>
  <mergeCells count="12">
    <mergeCell ref="C6:D6"/>
    <mergeCell ref="E6:F6"/>
    <mergeCell ref="G6:H6"/>
    <mergeCell ref="A2:O2"/>
    <mergeCell ref="A3:O3"/>
    <mergeCell ref="A4:O4"/>
    <mergeCell ref="C5:D5"/>
    <mergeCell ref="E5:F5"/>
    <mergeCell ref="G5:H5"/>
    <mergeCell ref="J5:K5"/>
    <mergeCell ref="L5:M5"/>
    <mergeCell ref="N5:O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view="pageLayout" workbookViewId="0">
      <selection activeCell="B3" sqref="B3:K3"/>
    </sheetView>
  </sheetViews>
  <sheetFormatPr defaultRowHeight="15"/>
  <cols>
    <col min="1" max="1" width="3.5703125" customWidth="1"/>
    <col min="2" max="2" width="24.42578125" customWidth="1"/>
    <col min="3" max="3" width="8.28515625" customWidth="1"/>
    <col min="4" max="4" width="8.85546875" customWidth="1"/>
    <col min="5" max="5" width="8.7109375" customWidth="1"/>
    <col min="6" max="6" width="8" bestFit="1" customWidth="1"/>
    <col min="7" max="8" width="8" customWidth="1"/>
    <col min="9" max="9" width="6.5703125" customWidth="1"/>
    <col min="10" max="10" width="7.42578125" customWidth="1"/>
    <col min="11" max="11" width="10.5703125" customWidth="1"/>
    <col min="12" max="12" width="5.85546875" customWidth="1"/>
    <col min="13" max="13" width="5.28515625" customWidth="1"/>
    <col min="14" max="14" width="7.28515625" bestFit="1" customWidth="1"/>
    <col min="15" max="15" width="6" customWidth="1"/>
    <col min="16" max="16" width="7.28515625" customWidth="1"/>
    <col min="252" max="252" width="4" customWidth="1"/>
    <col min="253" max="253" width="24.85546875" customWidth="1"/>
    <col min="254" max="254" width="8" customWidth="1"/>
    <col min="255" max="255" width="6.85546875" customWidth="1"/>
    <col min="256" max="256" width="6.5703125" customWidth="1"/>
    <col min="257" max="257" width="7.140625" customWidth="1"/>
    <col min="258" max="258" width="7.42578125" customWidth="1"/>
    <col min="259" max="259" width="8" customWidth="1"/>
    <col min="260" max="260" width="8.140625" customWidth="1"/>
    <col min="261" max="261" width="7.85546875" customWidth="1"/>
    <col min="262" max="262" width="6.85546875" customWidth="1"/>
    <col min="263" max="263" width="6.28515625" customWidth="1"/>
    <col min="264" max="264" width="13.7109375" customWidth="1"/>
    <col min="265" max="265" width="14.85546875" customWidth="1"/>
    <col min="266" max="266" width="7.140625" customWidth="1"/>
    <col min="267" max="267" width="7.85546875" customWidth="1"/>
    <col min="268" max="268" width="7.140625" customWidth="1"/>
    <col min="269" max="269" width="13.85546875" customWidth="1"/>
    <col min="270" max="270" width="7.42578125" customWidth="1"/>
    <col min="271" max="271" width="11.5703125" customWidth="1"/>
    <col min="272" max="272" width="7.28515625" customWidth="1"/>
    <col min="508" max="508" width="4" customWidth="1"/>
    <col min="509" max="509" width="24.85546875" customWidth="1"/>
    <col min="510" max="510" width="8" customWidth="1"/>
    <col min="511" max="511" width="6.85546875" customWidth="1"/>
    <col min="512" max="512" width="6.5703125" customWidth="1"/>
    <col min="513" max="513" width="7.140625" customWidth="1"/>
    <col min="514" max="514" width="7.42578125" customWidth="1"/>
    <col min="515" max="515" width="8" customWidth="1"/>
    <col min="516" max="516" width="8.140625" customWidth="1"/>
    <col min="517" max="517" width="7.85546875" customWidth="1"/>
    <col min="518" max="518" width="6.85546875" customWidth="1"/>
    <col min="519" max="519" width="6.28515625" customWidth="1"/>
    <col min="520" max="520" width="13.7109375" customWidth="1"/>
    <col min="521" max="521" width="14.85546875" customWidth="1"/>
    <col min="522" max="522" width="7.140625" customWidth="1"/>
    <col min="523" max="523" width="7.85546875" customWidth="1"/>
    <col min="524" max="524" width="7.140625" customWidth="1"/>
    <col min="525" max="525" width="13.85546875" customWidth="1"/>
    <col min="526" max="526" width="7.42578125" customWidth="1"/>
    <col min="527" max="527" width="11.5703125" customWidth="1"/>
    <col min="528" max="528" width="7.28515625" customWidth="1"/>
    <col min="764" max="764" width="4" customWidth="1"/>
    <col min="765" max="765" width="24.85546875" customWidth="1"/>
    <col min="766" max="766" width="8" customWidth="1"/>
    <col min="767" max="767" width="6.85546875" customWidth="1"/>
    <col min="768" max="768" width="6.5703125" customWidth="1"/>
    <col min="769" max="769" width="7.140625" customWidth="1"/>
    <col min="770" max="770" width="7.42578125" customWidth="1"/>
    <col min="771" max="771" width="8" customWidth="1"/>
    <col min="772" max="772" width="8.140625" customWidth="1"/>
    <col min="773" max="773" width="7.85546875" customWidth="1"/>
    <col min="774" max="774" width="6.85546875" customWidth="1"/>
    <col min="775" max="775" width="6.28515625" customWidth="1"/>
    <col min="776" max="776" width="13.7109375" customWidth="1"/>
    <col min="777" max="777" width="14.85546875" customWidth="1"/>
    <col min="778" max="778" width="7.140625" customWidth="1"/>
    <col min="779" max="779" width="7.85546875" customWidth="1"/>
    <col min="780" max="780" width="7.140625" customWidth="1"/>
    <col min="781" max="781" width="13.85546875" customWidth="1"/>
    <col min="782" max="782" width="7.42578125" customWidth="1"/>
    <col min="783" max="783" width="11.5703125" customWidth="1"/>
    <col min="784" max="784" width="7.28515625" customWidth="1"/>
    <col min="1020" max="1020" width="4" customWidth="1"/>
    <col min="1021" max="1021" width="24.85546875" customWidth="1"/>
    <col min="1022" max="1022" width="8" customWidth="1"/>
    <col min="1023" max="1023" width="6.85546875" customWidth="1"/>
    <col min="1024" max="1024" width="6.5703125" customWidth="1"/>
    <col min="1025" max="1025" width="7.140625" customWidth="1"/>
    <col min="1026" max="1026" width="7.42578125" customWidth="1"/>
    <col min="1027" max="1027" width="8" customWidth="1"/>
    <col min="1028" max="1028" width="8.140625" customWidth="1"/>
    <col min="1029" max="1029" width="7.85546875" customWidth="1"/>
    <col min="1030" max="1030" width="6.85546875" customWidth="1"/>
    <col min="1031" max="1031" width="6.28515625" customWidth="1"/>
    <col min="1032" max="1032" width="13.7109375" customWidth="1"/>
    <col min="1033" max="1033" width="14.85546875" customWidth="1"/>
    <col min="1034" max="1034" width="7.140625" customWidth="1"/>
    <col min="1035" max="1035" width="7.85546875" customWidth="1"/>
    <col min="1036" max="1036" width="7.140625" customWidth="1"/>
    <col min="1037" max="1037" width="13.85546875" customWidth="1"/>
    <col min="1038" max="1038" width="7.42578125" customWidth="1"/>
    <col min="1039" max="1039" width="11.5703125" customWidth="1"/>
    <col min="1040" max="1040" width="7.28515625" customWidth="1"/>
    <col min="1276" max="1276" width="4" customWidth="1"/>
    <col min="1277" max="1277" width="24.85546875" customWidth="1"/>
    <col min="1278" max="1278" width="8" customWidth="1"/>
    <col min="1279" max="1279" width="6.85546875" customWidth="1"/>
    <col min="1280" max="1280" width="6.5703125" customWidth="1"/>
    <col min="1281" max="1281" width="7.140625" customWidth="1"/>
    <col min="1282" max="1282" width="7.42578125" customWidth="1"/>
    <col min="1283" max="1283" width="8" customWidth="1"/>
    <col min="1284" max="1284" width="8.140625" customWidth="1"/>
    <col min="1285" max="1285" width="7.85546875" customWidth="1"/>
    <col min="1286" max="1286" width="6.85546875" customWidth="1"/>
    <col min="1287" max="1287" width="6.28515625" customWidth="1"/>
    <col min="1288" max="1288" width="13.7109375" customWidth="1"/>
    <col min="1289" max="1289" width="14.85546875" customWidth="1"/>
    <col min="1290" max="1290" width="7.140625" customWidth="1"/>
    <col min="1291" max="1291" width="7.85546875" customWidth="1"/>
    <col min="1292" max="1292" width="7.140625" customWidth="1"/>
    <col min="1293" max="1293" width="13.85546875" customWidth="1"/>
    <col min="1294" max="1294" width="7.42578125" customWidth="1"/>
    <col min="1295" max="1295" width="11.5703125" customWidth="1"/>
    <col min="1296" max="1296" width="7.28515625" customWidth="1"/>
    <col min="1532" max="1532" width="4" customWidth="1"/>
    <col min="1533" max="1533" width="24.85546875" customWidth="1"/>
    <col min="1534" max="1534" width="8" customWidth="1"/>
    <col min="1535" max="1535" width="6.85546875" customWidth="1"/>
    <col min="1536" max="1536" width="6.5703125" customWidth="1"/>
    <col min="1537" max="1537" width="7.140625" customWidth="1"/>
    <col min="1538" max="1538" width="7.42578125" customWidth="1"/>
    <col min="1539" max="1539" width="8" customWidth="1"/>
    <col min="1540" max="1540" width="8.140625" customWidth="1"/>
    <col min="1541" max="1541" width="7.85546875" customWidth="1"/>
    <col min="1542" max="1542" width="6.85546875" customWidth="1"/>
    <col min="1543" max="1543" width="6.28515625" customWidth="1"/>
    <col min="1544" max="1544" width="13.7109375" customWidth="1"/>
    <col min="1545" max="1545" width="14.85546875" customWidth="1"/>
    <col min="1546" max="1546" width="7.140625" customWidth="1"/>
    <col min="1547" max="1547" width="7.85546875" customWidth="1"/>
    <col min="1548" max="1548" width="7.140625" customWidth="1"/>
    <col min="1549" max="1549" width="13.85546875" customWidth="1"/>
    <col min="1550" max="1550" width="7.42578125" customWidth="1"/>
    <col min="1551" max="1551" width="11.5703125" customWidth="1"/>
    <col min="1552" max="1552" width="7.28515625" customWidth="1"/>
    <col min="1788" max="1788" width="4" customWidth="1"/>
    <col min="1789" max="1789" width="24.85546875" customWidth="1"/>
    <col min="1790" max="1790" width="8" customWidth="1"/>
    <col min="1791" max="1791" width="6.85546875" customWidth="1"/>
    <col min="1792" max="1792" width="6.5703125" customWidth="1"/>
    <col min="1793" max="1793" width="7.140625" customWidth="1"/>
    <col min="1794" max="1794" width="7.42578125" customWidth="1"/>
    <col min="1795" max="1795" width="8" customWidth="1"/>
    <col min="1796" max="1796" width="8.140625" customWidth="1"/>
    <col min="1797" max="1797" width="7.85546875" customWidth="1"/>
    <col min="1798" max="1798" width="6.85546875" customWidth="1"/>
    <col min="1799" max="1799" width="6.28515625" customWidth="1"/>
    <col min="1800" max="1800" width="13.7109375" customWidth="1"/>
    <col min="1801" max="1801" width="14.85546875" customWidth="1"/>
    <col min="1802" max="1802" width="7.140625" customWidth="1"/>
    <col min="1803" max="1803" width="7.85546875" customWidth="1"/>
    <col min="1804" max="1804" width="7.140625" customWidth="1"/>
    <col min="1805" max="1805" width="13.85546875" customWidth="1"/>
    <col min="1806" max="1806" width="7.42578125" customWidth="1"/>
    <col min="1807" max="1807" width="11.5703125" customWidth="1"/>
    <col min="1808" max="1808" width="7.28515625" customWidth="1"/>
    <col min="2044" max="2044" width="4" customWidth="1"/>
    <col min="2045" max="2045" width="24.85546875" customWidth="1"/>
    <col min="2046" max="2046" width="8" customWidth="1"/>
    <col min="2047" max="2047" width="6.85546875" customWidth="1"/>
    <col min="2048" max="2048" width="6.5703125" customWidth="1"/>
    <col min="2049" max="2049" width="7.140625" customWidth="1"/>
    <col min="2050" max="2050" width="7.42578125" customWidth="1"/>
    <col min="2051" max="2051" width="8" customWidth="1"/>
    <col min="2052" max="2052" width="8.140625" customWidth="1"/>
    <col min="2053" max="2053" width="7.85546875" customWidth="1"/>
    <col min="2054" max="2054" width="6.85546875" customWidth="1"/>
    <col min="2055" max="2055" width="6.28515625" customWidth="1"/>
    <col min="2056" max="2056" width="13.7109375" customWidth="1"/>
    <col min="2057" max="2057" width="14.85546875" customWidth="1"/>
    <col min="2058" max="2058" width="7.140625" customWidth="1"/>
    <col min="2059" max="2059" width="7.85546875" customWidth="1"/>
    <col min="2060" max="2060" width="7.140625" customWidth="1"/>
    <col min="2061" max="2061" width="13.85546875" customWidth="1"/>
    <col min="2062" max="2062" width="7.42578125" customWidth="1"/>
    <col min="2063" max="2063" width="11.5703125" customWidth="1"/>
    <col min="2064" max="2064" width="7.28515625" customWidth="1"/>
    <col min="2300" max="2300" width="4" customWidth="1"/>
    <col min="2301" max="2301" width="24.85546875" customWidth="1"/>
    <col min="2302" max="2302" width="8" customWidth="1"/>
    <col min="2303" max="2303" width="6.85546875" customWidth="1"/>
    <col min="2304" max="2304" width="6.5703125" customWidth="1"/>
    <col min="2305" max="2305" width="7.140625" customWidth="1"/>
    <col min="2306" max="2306" width="7.42578125" customWidth="1"/>
    <col min="2307" max="2307" width="8" customWidth="1"/>
    <col min="2308" max="2308" width="8.140625" customWidth="1"/>
    <col min="2309" max="2309" width="7.85546875" customWidth="1"/>
    <col min="2310" max="2310" width="6.85546875" customWidth="1"/>
    <col min="2311" max="2311" width="6.28515625" customWidth="1"/>
    <col min="2312" max="2312" width="13.7109375" customWidth="1"/>
    <col min="2313" max="2313" width="14.85546875" customWidth="1"/>
    <col min="2314" max="2314" width="7.140625" customWidth="1"/>
    <col min="2315" max="2315" width="7.85546875" customWidth="1"/>
    <col min="2316" max="2316" width="7.140625" customWidth="1"/>
    <col min="2317" max="2317" width="13.85546875" customWidth="1"/>
    <col min="2318" max="2318" width="7.42578125" customWidth="1"/>
    <col min="2319" max="2319" width="11.5703125" customWidth="1"/>
    <col min="2320" max="2320" width="7.28515625" customWidth="1"/>
    <col min="2556" max="2556" width="4" customWidth="1"/>
    <col min="2557" max="2557" width="24.85546875" customWidth="1"/>
    <col min="2558" max="2558" width="8" customWidth="1"/>
    <col min="2559" max="2559" width="6.85546875" customWidth="1"/>
    <col min="2560" max="2560" width="6.5703125" customWidth="1"/>
    <col min="2561" max="2561" width="7.140625" customWidth="1"/>
    <col min="2562" max="2562" width="7.42578125" customWidth="1"/>
    <col min="2563" max="2563" width="8" customWidth="1"/>
    <col min="2564" max="2564" width="8.140625" customWidth="1"/>
    <col min="2565" max="2565" width="7.85546875" customWidth="1"/>
    <col min="2566" max="2566" width="6.85546875" customWidth="1"/>
    <col min="2567" max="2567" width="6.28515625" customWidth="1"/>
    <col min="2568" max="2568" width="13.7109375" customWidth="1"/>
    <col min="2569" max="2569" width="14.85546875" customWidth="1"/>
    <col min="2570" max="2570" width="7.140625" customWidth="1"/>
    <col min="2571" max="2571" width="7.85546875" customWidth="1"/>
    <col min="2572" max="2572" width="7.140625" customWidth="1"/>
    <col min="2573" max="2573" width="13.85546875" customWidth="1"/>
    <col min="2574" max="2574" width="7.42578125" customWidth="1"/>
    <col min="2575" max="2575" width="11.5703125" customWidth="1"/>
    <col min="2576" max="2576" width="7.28515625" customWidth="1"/>
    <col min="2812" max="2812" width="4" customWidth="1"/>
    <col min="2813" max="2813" width="24.85546875" customWidth="1"/>
    <col min="2814" max="2814" width="8" customWidth="1"/>
    <col min="2815" max="2815" width="6.85546875" customWidth="1"/>
    <col min="2816" max="2816" width="6.5703125" customWidth="1"/>
    <col min="2817" max="2817" width="7.140625" customWidth="1"/>
    <col min="2818" max="2818" width="7.42578125" customWidth="1"/>
    <col min="2819" max="2819" width="8" customWidth="1"/>
    <col min="2820" max="2820" width="8.140625" customWidth="1"/>
    <col min="2821" max="2821" width="7.85546875" customWidth="1"/>
    <col min="2822" max="2822" width="6.85546875" customWidth="1"/>
    <col min="2823" max="2823" width="6.28515625" customWidth="1"/>
    <col min="2824" max="2824" width="13.7109375" customWidth="1"/>
    <col min="2825" max="2825" width="14.85546875" customWidth="1"/>
    <col min="2826" max="2826" width="7.140625" customWidth="1"/>
    <col min="2827" max="2827" width="7.85546875" customWidth="1"/>
    <col min="2828" max="2828" width="7.140625" customWidth="1"/>
    <col min="2829" max="2829" width="13.85546875" customWidth="1"/>
    <col min="2830" max="2830" width="7.42578125" customWidth="1"/>
    <col min="2831" max="2831" width="11.5703125" customWidth="1"/>
    <col min="2832" max="2832" width="7.28515625" customWidth="1"/>
    <col min="3068" max="3068" width="4" customWidth="1"/>
    <col min="3069" max="3069" width="24.85546875" customWidth="1"/>
    <col min="3070" max="3070" width="8" customWidth="1"/>
    <col min="3071" max="3071" width="6.85546875" customWidth="1"/>
    <col min="3072" max="3072" width="6.5703125" customWidth="1"/>
    <col min="3073" max="3073" width="7.140625" customWidth="1"/>
    <col min="3074" max="3074" width="7.42578125" customWidth="1"/>
    <col min="3075" max="3075" width="8" customWidth="1"/>
    <col min="3076" max="3076" width="8.140625" customWidth="1"/>
    <col min="3077" max="3077" width="7.85546875" customWidth="1"/>
    <col min="3078" max="3078" width="6.85546875" customWidth="1"/>
    <col min="3079" max="3079" width="6.28515625" customWidth="1"/>
    <col min="3080" max="3080" width="13.7109375" customWidth="1"/>
    <col min="3081" max="3081" width="14.85546875" customWidth="1"/>
    <col min="3082" max="3082" width="7.140625" customWidth="1"/>
    <col min="3083" max="3083" width="7.85546875" customWidth="1"/>
    <col min="3084" max="3084" width="7.140625" customWidth="1"/>
    <col min="3085" max="3085" width="13.85546875" customWidth="1"/>
    <col min="3086" max="3086" width="7.42578125" customWidth="1"/>
    <col min="3087" max="3087" width="11.5703125" customWidth="1"/>
    <col min="3088" max="3088" width="7.28515625" customWidth="1"/>
    <col min="3324" max="3324" width="4" customWidth="1"/>
    <col min="3325" max="3325" width="24.85546875" customWidth="1"/>
    <col min="3326" max="3326" width="8" customWidth="1"/>
    <col min="3327" max="3327" width="6.85546875" customWidth="1"/>
    <col min="3328" max="3328" width="6.5703125" customWidth="1"/>
    <col min="3329" max="3329" width="7.140625" customWidth="1"/>
    <col min="3330" max="3330" width="7.42578125" customWidth="1"/>
    <col min="3331" max="3331" width="8" customWidth="1"/>
    <col min="3332" max="3332" width="8.140625" customWidth="1"/>
    <col min="3333" max="3333" width="7.85546875" customWidth="1"/>
    <col min="3334" max="3334" width="6.85546875" customWidth="1"/>
    <col min="3335" max="3335" width="6.28515625" customWidth="1"/>
    <col min="3336" max="3336" width="13.7109375" customWidth="1"/>
    <col min="3337" max="3337" width="14.85546875" customWidth="1"/>
    <col min="3338" max="3338" width="7.140625" customWidth="1"/>
    <col min="3339" max="3339" width="7.85546875" customWidth="1"/>
    <col min="3340" max="3340" width="7.140625" customWidth="1"/>
    <col min="3341" max="3341" width="13.85546875" customWidth="1"/>
    <col min="3342" max="3342" width="7.42578125" customWidth="1"/>
    <col min="3343" max="3343" width="11.5703125" customWidth="1"/>
    <col min="3344" max="3344" width="7.28515625" customWidth="1"/>
    <col min="3580" max="3580" width="4" customWidth="1"/>
    <col min="3581" max="3581" width="24.85546875" customWidth="1"/>
    <col min="3582" max="3582" width="8" customWidth="1"/>
    <col min="3583" max="3583" width="6.85546875" customWidth="1"/>
    <col min="3584" max="3584" width="6.5703125" customWidth="1"/>
    <col min="3585" max="3585" width="7.140625" customWidth="1"/>
    <col min="3586" max="3586" width="7.42578125" customWidth="1"/>
    <col min="3587" max="3587" width="8" customWidth="1"/>
    <col min="3588" max="3588" width="8.140625" customWidth="1"/>
    <col min="3589" max="3589" width="7.85546875" customWidth="1"/>
    <col min="3590" max="3590" width="6.85546875" customWidth="1"/>
    <col min="3591" max="3591" width="6.28515625" customWidth="1"/>
    <col min="3592" max="3592" width="13.7109375" customWidth="1"/>
    <col min="3593" max="3593" width="14.85546875" customWidth="1"/>
    <col min="3594" max="3594" width="7.140625" customWidth="1"/>
    <col min="3595" max="3595" width="7.85546875" customWidth="1"/>
    <col min="3596" max="3596" width="7.140625" customWidth="1"/>
    <col min="3597" max="3597" width="13.85546875" customWidth="1"/>
    <col min="3598" max="3598" width="7.42578125" customWidth="1"/>
    <col min="3599" max="3599" width="11.5703125" customWidth="1"/>
    <col min="3600" max="3600" width="7.28515625" customWidth="1"/>
    <col min="3836" max="3836" width="4" customWidth="1"/>
    <col min="3837" max="3837" width="24.85546875" customWidth="1"/>
    <col min="3838" max="3838" width="8" customWidth="1"/>
    <col min="3839" max="3839" width="6.85546875" customWidth="1"/>
    <col min="3840" max="3840" width="6.5703125" customWidth="1"/>
    <col min="3841" max="3841" width="7.140625" customWidth="1"/>
    <col min="3842" max="3842" width="7.42578125" customWidth="1"/>
    <col min="3843" max="3843" width="8" customWidth="1"/>
    <col min="3844" max="3844" width="8.140625" customWidth="1"/>
    <col min="3845" max="3845" width="7.85546875" customWidth="1"/>
    <col min="3846" max="3846" width="6.85546875" customWidth="1"/>
    <col min="3847" max="3847" width="6.28515625" customWidth="1"/>
    <col min="3848" max="3848" width="13.7109375" customWidth="1"/>
    <col min="3849" max="3849" width="14.85546875" customWidth="1"/>
    <col min="3850" max="3850" width="7.140625" customWidth="1"/>
    <col min="3851" max="3851" width="7.85546875" customWidth="1"/>
    <col min="3852" max="3852" width="7.140625" customWidth="1"/>
    <col min="3853" max="3853" width="13.85546875" customWidth="1"/>
    <col min="3854" max="3854" width="7.42578125" customWidth="1"/>
    <col min="3855" max="3855" width="11.5703125" customWidth="1"/>
    <col min="3856" max="3856" width="7.28515625" customWidth="1"/>
    <col min="4092" max="4092" width="4" customWidth="1"/>
    <col min="4093" max="4093" width="24.85546875" customWidth="1"/>
    <col min="4094" max="4094" width="8" customWidth="1"/>
    <col min="4095" max="4095" width="6.85546875" customWidth="1"/>
    <col min="4096" max="4096" width="6.5703125" customWidth="1"/>
    <col min="4097" max="4097" width="7.140625" customWidth="1"/>
    <col min="4098" max="4098" width="7.42578125" customWidth="1"/>
    <col min="4099" max="4099" width="8" customWidth="1"/>
    <col min="4100" max="4100" width="8.140625" customWidth="1"/>
    <col min="4101" max="4101" width="7.85546875" customWidth="1"/>
    <col min="4102" max="4102" width="6.85546875" customWidth="1"/>
    <col min="4103" max="4103" width="6.28515625" customWidth="1"/>
    <col min="4104" max="4104" width="13.7109375" customWidth="1"/>
    <col min="4105" max="4105" width="14.85546875" customWidth="1"/>
    <col min="4106" max="4106" width="7.140625" customWidth="1"/>
    <col min="4107" max="4107" width="7.85546875" customWidth="1"/>
    <col min="4108" max="4108" width="7.140625" customWidth="1"/>
    <col min="4109" max="4109" width="13.85546875" customWidth="1"/>
    <col min="4110" max="4110" width="7.42578125" customWidth="1"/>
    <col min="4111" max="4111" width="11.5703125" customWidth="1"/>
    <col min="4112" max="4112" width="7.28515625" customWidth="1"/>
    <col min="4348" max="4348" width="4" customWidth="1"/>
    <col min="4349" max="4349" width="24.85546875" customWidth="1"/>
    <col min="4350" max="4350" width="8" customWidth="1"/>
    <col min="4351" max="4351" width="6.85546875" customWidth="1"/>
    <col min="4352" max="4352" width="6.5703125" customWidth="1"/>
    <col min="4353" max="4353" width="7.140625" customWidth="1"/>
    <col min="4354" max="4354" width="7.42578125" customWidth="1"/>
    <col min="4355" max="4355" width="8" customWidth="1"/>
    <col min="4356" max="4356" width="8.140625" customWidth="1"/>
    <col min="4357" max="4357" width="7.85546875" customWidth="1"/>
    <col min="4358" max="4358" width="6.85546875" customWidth="1"/>
    <col min="4359" max="4359" width="6.28515625" customWidth="1"/>
    <col min="4360" max="4360" width="13.7109375" customWidth="1"/>
    <col min="4361" max="4361" width="14.85546875" customWidth="1"/>
    <col min="4362" max="4362" width="7.140625" customWidth="1"/>
    <col min="4363" max="4363" width="7.85546875" customWidth="1"/>
    <col min="4364" max="4364" width="7.140625" customWidth="1"/>
    <col min="4365" max="4365" width="13.85546875" customWidth="1"/>
    <col min="4366" max="4366" width="7.42578125" customWidth="1"/>
    <col min="4367" max="4367" width="11.5703125" customWidth="1"/>
    <col min="4368" max="4368" width="7.28515625" customWidth="1"/>
    <col min="4604" max="4604" width="4" customWidth="1"/>
    <col min="4605" max="4605" width="24.85546875" customWidth="1"/>
    <col min="4606" max="4606" width="8" customWidth="1"/>
    <col min="4607" max="4607" width="6.85546875" customWidth="1"/>
    <col min="4608" max="4608" width="6.5703125" customWidth="1"/>
    <col min="4609" max="4609" width="7.140625" customWidth="1"/>
    <col min="4610" max="4610" width="7.42578125" customWidth="1"/>
    <col min="4611" max="4611" width="8" customWidth="1"/>
    <col min="4612" max="4612" width="8.140625" customWidth="1"/>
    <col min="4613" max="4613" width="7.85546875" customWidth="1"/>
    <col min="4614" max="4614" width="6.85546875" customWidth="1"/>
    <col min="4615" max="4615" width="6.28515625" customWidth="1"/>
    <col min="4616" max="4616" width="13.7109375" customWidth="1"/>
    <col min="4617" max="4617" width="14.85546875" customWidth="1"/>
    <col min="4618" max="4618" width="7.140625" customWidth="1"/>
    <col min="4619" max="4619" width="7.85546875" customWidth="1"/>
    <col min="4620" max="4620" width="7.140625" customWidth="1"/>
    <col min="4621" max="4621" width="13.85546875" customWidth="1"/>
    <col min="4622" max="4622" width="7.42578125" customWidth="1"/>
    <col min="4623" max="4623" width="11.5703125" customWidth="1"/>
    <col min="4624" max="4624" width="7.28515625" customWidth="1"/>
    <col min="4860" max="4860" width="4" customWidth="1"/>
    <col min="4861" max="4861" width="24.85546875" customWidth="1"/>
    <col min="4862" max="4862" width="8" customWidth="1"/>
    <col min="4863" max="4863" width="6.85546875" customWidth="1"/>
    <col min="4864" max="4864" width="6.5703125" customWidth="1"/>
    <col min="4865" max="4865" width="7.140625" customWidth="1"/>
    <col min="4866" max="4866" width="7.42578125" customWidth="1"/>
    <col min="4867" max="4867" width="8" customWidth="1"/>
    <col min="4868" max="4868" width="8.140625" customWidth="1"/>
    <col min="4869" max="4869" width="7.85546875" customWidth="1"/>
    <col min="4870" max="4870" width="6.85546875" customWidth="1"/>
    <col min="4871" max="4871" width="6.28515625" customWidth="1"/>
    <col min="4872" max="4872" width="13.7109375" customWidth="1"/>
    <col min="4873" max="4873" width="14.85546875" customWidth="1"/>
    <col min="4874" max="4874" width="7.140625" customWidth="1"/>
    <col min="4875" max="4875" width="7.85546875" customWidth="1"/>
    <col min="4876" max="4876" width="7.140625" customWidth="1"/>
    <col min="4877" max="4877" width="13.85546875" customWidth="1"/>
    <col min="4878" max="4878" width="7.42578125" customWidth="1"/>
    <col min="4879" max="4879" width="11.5703125" customWidth="1"/>
    <col min="4880" max="4880" width="7.28515625" customWidth="1"/>
    <col min="5116" max="5116" width="4" customWidth="1"/>
    <col min="5117" max="5117" width="24.85546875" customWidth="1"/>
    <col min="5118" max="5118" width="8" customWidth="1"/>
    <col min="5119" max="5119" width="6.85546875" customWidth="1"/>
    <col min="5120" max="5120" width="6.5703125" customWidth="1"/>
    <col min="5121" max="5121" width="7.140625" customWidth="1"/>
    <col min="5122" max="5122" width="7.42578125" customWidth="1"/>
    <col min="5123" max="5123" width="8" customWidth="1"/>
    <col min="5124" max="5124" width="8.140625" customWidth="1"/>
    <col min="5125" max="5125" width="7.85546875" customWidth="1"/>
    <col min="5126" max="5126" width="6.85546875" customWidth="1"/>
    <col min="5127" max="5127" width="6.28515625" customWidth="1"/>
    <col min="5128" max="5128" width="13.7109375" customWidth="1"/>
    <col min="5129" max="5129" width="14.85546875" customWidth="1"/>
    <col min="5130" max="5130" width="7.140625" customWidth="1"/>
    <col min="5131" max="5131" width="7.85546875" customWidth="1"/>
    <col min="5132" max="5132" width="7.140625" customWidth="1"/>
    <col min="5133" max="5133" width="13.85546875" customWidth="1"/>
    <col min="5134" max="5134" width="7.42578125" customWidth="1"/>
    <col min="5135" max="5135" width="11.5703125" customWidth="1"/>
    <col min="5136" max="5136" width="7.28515625" customWidth="1"/>
    <col min="5372" max="5372" width="4" customWidth="1"/>
    <col min="5373" max="5373" width="24.85546875" customWidth="1"/>
    <col min="5374" max="5374" width="8" customWidth="1"/>
    <col min="5375" max="5375" width="6.85546875" customWidth="1"/>
    <col min="5376" max="5376" width="6.5703125" customWidth="1"/>
    <col min="5377" max="5377" width="7.140625" customWidth="1"/>
    <col min="5378" max="5378" width="7.42578125" customWidth="1"/>
    <col min="5379" max="5379" width="8" customWidth="1"/>
    <col min="5380" max="5380" width="8.140625" customWidth="1"/>
    <col min="5381" max="5381" width="7.85546875" customWidth="1"/>
    <col min="5382" max="5382" width="6.85546875" customWidth="1"/>
    <col min="5383" max="5383" width="6.28515625" customWidth="1"/>
    <col min="5384" max="5384" width="13.7109375" customWidth="1"/>
    <col min="5385" max="5385" width="14.85546875" customWidth="1"/>
    <col min="5386" max="5386" width="7.140625" customWidth="1"/>
    <col min="5387" max="5387" width="7.85546875" customWidth="1"/>
    <col min="5388" max="5388" width="7.140625" customWidth="1"/>
    <col min="5389" max="5389" width="13.85546875" customWidth="1"/>
    <col min="5390" max="5390" width="7.42578125" customWidth="1"/>
    <col min="5391" max="5391" width="11.5703125" customWidth="1"/>
    <col min="5392" max="5392" width="7.28515625" customWidth="1"/>
    <col min="5628" max="5628" width="4" customWidth="1"/>
    <col min="5629" max="5629" width="24.85546875" customWidth="1"/>
    <col min="5630" max="5630" width="8" customWidth="1"/>
    <col min="5631" max="5631" width="6.85546875" customWidth="1"/>
    <col min="5632" max="5632" width="6.5703125" customWidth="1"/>
    <col min="5633" max="5633" width="7.140625" customWidth="1"/>
    <col min="5634" max="5634" width="7.42578125" customWidth="1"/>
    <col min="5635" max="5635" width="8" customWidth="1"/>
    <col min="5636" max="5636" width="8.140625" customWidth="1"/>
    <col min="5637" max="5637" width="7.85546875" customWidth="1"/>
    <col min="5638" max="5638" width="6.85546875" customWidth="1"/>
    <col min="5639" max="5639" width="6.28515625" customWidth="1"/>
    <col min="5640" max="5640" width="13.7109375" customWidth="1"/>
    <col min="5641" max="5641" width="14.85546875" customWidth="1"/>
    <col min="5642" max="5642" width="7.140625" customWidth="1"/>
    <col min="5643" max="5643" width="7.85546875" customWidth="1"/>
    <col min="5644" max="5644" width="7.140625" customWidth="1"/>
    <col min="5645" max="5645" width="13.85546875" customWidth="1"/>
    <col min="5646" max="5646" width="7.42578125" customWidth="1"/>
    <col min="5647" max="5647" width="11.5703125" customWidth="1"/>
    <col min="5648" max="5648" width="7.28515625" customWidth="1"/>
    <col min="5884" max="5884" width="4" customWidth="1"/>
    <col min="5885" max="5885" width="24.85546875" customWidth="1"/>
    <col min="5886" max="5886" width="8" customWidth="1"/>
    <col min="5887" max="5887" width="6.85546875" customWidth="1"/>
    <col min="5888" max="5888" width="6.5703125" customWidth="1"/>
    <col min="5889" max="5889" width="7.140625" customWidth="1"/>
    <col min="5890" max="5890" width="7.42578125" customWidth="1"/>
    <col min="5891" max="5891" width="8" customWidth="1"/>
    <col min="5892" max="5892" width="8.140625" customWidth="1"/>
    <col min="5893" max="5893" width="7.85546875" customWidth="1"/>
    <col min="5894" max="5894" width="6.85546875" customWidth="1"/>
    <col min="5895" max="5895" width="6.28515625" customWidth="1"/>
    <col min="5896" max="5896" width="13.7109375" customWidth="1"/>
    <col min="5897" max="5897" width="14.85546875" customWidth="1"/>
    <col min="5898" max="5898" width="7.140625" customWidth="1"/>
    <col min="5899" max="5899" width="7.85546875" customWidth="1"/>
    <col min="5900" max="5900" width="7.140625" customWidth="1"/>
    <col min="5901" max="5901" width="13.85546875" customWidth="1"/>
    <col min="5902" max="5902" width="7.42578125" customWidth="1"/>
    <col min="5903" max="5903" width="11.5703125" customWidth="1"/>
    <col min="5904" max="5904" width="7.28515625" customWidth="1"/>
    <col min="6140" max="6140" width="4" customWidth="1"/>
    <col min="6141" max="6141" width="24.85546875" customWidth="1"/>
    <col min="6142" max="6142" width="8" customWidth="1"/>
    <col min="6143" max="6143" width="6.85546875" customWidth="1"/>
    <col min="6144" max="6144" width="6.5703125" customWidth="1"/>
    <col min="6145" max="6145" width="7.140625" customWidth="1"/>
    <col min="6146" max="6146" width="7.42578125" customWidth="1"/>
    <col min="6147" max="6147" width="8" customWidth="1"/>
    <col min="6148" max="6148" width="8.140625" customWidth="1"/>
    <col min="6149" max="6149" width="7.85546875" customWidth="1"/>
    <col min="6150" max="6150" width="6.85546875" customWidth="1"/>
    <col min="6151" max="6151" width="6.28515625" customWidth="1"/>
    <col min="6152" max="6152" width="13.7109375" customWidth="1"/>
    <col min="6153" max="6153" width="14.85546875" customWidth="1"/>
    <col min="6154" max="6154" width="7.140625" customWidth="1"/>
    <col min="6155" max="6155" width="7.85546875" customWidth="1"/>
    <col min="6156" max="6156" width="7.140625" customWidth="1"/>
    <col min="6157" max="6157" width="13.85546875" customWidth="1"/>
    <col min="6158" max="6158" width="7.42578125" customWidth="1"/>
    <col min="6159" max="6159" width="11.5703125" customWidth="1"/>
    <col min="6160" max="6160" width="7.28515625" customWidth="1"/>
    <col min="6396" max="6396" width="4" customWidth="1"/>
    <col min="6397" max="6397" width="24.85546875" customWidth="1"/>
    <col min="6398" max="6398" width="8" customWidth="1"/>
    <col min="6399" max="6399" width="6.85546875" customWidth="1"/>
    <col min="6400" max="6400" width="6.5703125" customWidth="1"/>
    <col min="6401" max="6401" width="7.140625" customWidth="1"/>
    <col min="6402" max="6402" width="7.42578125" customWidth="1"/>
    <col min="6403" max="6403" width="8" customWidth="1"/>
    <col min="6404" max="6404" width="8.140625" customWidth="1"/>
    <col min="6405" max="6405" width="7.85546875" customWidth="1"/>
    <col min="6406" max="6406" width="6.85546875" customWidth="1"/>
    <col min="6407" max="6407" width="6.28515625" customWidth="1"/>
    <col min="6408" max="6408" width="13.7109375" customWidth="1"/>
    <col min="6409" max="6409" width="14.85546875" customWidth="1"/>
    <col min="6410" max="6410" width="7.140625" customWidth="1"/>
    <col min="6411" max="6411" width="7.85546875" customWidth="1"/>
    <col min="6412" max="6412" width="7.140625" customWidth="1"/>
    <col min="6413" max="6413" width="13.85546875" customWidth="1"/>
    <col min="6414" max="6414" width="7.42578125" customWidth="1"/>
    <col min="6415" max="6415" width="11.5703125" customWidth="1"/>
    <col min="6416" max="6416" width="7.28515625" customWidth="1"/>
    <col min="6652" max="6652" width="4" customWidth="1"/>
    <col min="6653" max="6653" width="24.85546875" customWidth="1"/>
    <col min="6654" max="6654" width="8" customWidth="1"/>
    <col min="6655" max="6655" width="6.85546875" customWidth="1"/>
    <col min="6656" max="6656" width="6.5703125" customWidth="1"/>
    <col min="6657" max="6657" width="7.140625" customWidth="1"/>
    <col min="6658" max="6658" width="7.42578125" customWidth="1"/>
    <col min="6659" max="6659" width="8" customWidth="1"/>
    <col min="6660" max="6660" width="8.140625" customWidth="1"/>
    <col min="6661" max="6661" width="7.85546875" customWidth="1"/>
    <col min="6662" max="6662" width="6.85546875" customWidth="1"/>
    <col min="6663" max="6663" width="6.28515625" customWidth="1"/>
    <col min="6664" max="6664" width="13.7109375" customWidth="1"/>
    <col min="6665" max="6665" width="14.85546875" customWidth="1"/>
    <col min="6666" max="6666" width="7.140625" customWidth="1"/>
    <col min="6667" max="6667" width="7.85546875" customWidth="1"/>
    <col min="6668" max="6668" width="7.140625" customWidth="1"/>
    <col min="6669" max="6669" width="13.85546875" customWidth="1"/>
    <col min="6670" max="6670" width="7.42578125" customWidth="1"/>
    <col min="6671" max="6671" width="11.5703125" customWidth="1"/>
    <col min="6672" max="6672" width="7.28515625" customWidth="1"/>
    <col min="6908" max="6908" width="4" customWidth="1"/>
    <col min="6909" max="6909" width="24.85546875" customWidth="1"/>
    <col min="6910" max="6910" width="8" customWidth="1"/>
    <col min="6911" max="6911" width="6.85546875" customWidth="1"/>
    <col min="6912" max="6912" width="6.5703125" customWidth="1"/>
    <col min="6913" max="6913" width="7.140625" customWidth="1"/>
    <col min="6914" max="6914" width="7.42578125" customWidth="1"/>
    <col min="6915" max="6915" width="8" customWidth="1"/>
    <col min="6916" max="6916" width="8.140625" customWidth="1"/>
    <col min="6917" max="6917" width="7.85546875" customWidth="1"/>
    <col min="6918" max="6918" width="6.85546875" customWidth="1"/>
    <col min="6919" max="6919" width="6.28515625" customWidth="1"/>
    <col min="6920" max="6920" width="13.7109375" customWidth="1"/>
    <col min="6921" max="6921" width="14.85546875" customWidth="1"/>
    <col min="6922" max="6922" width="7.140625" customWidth="1"/>
    <col min="6923" max="6923" width="7.85546875" customWidth="1"/>
    <col min="6924" max="6924" width="7.140625" customWidth="1"/>
    <col min="6925" max="6925" width="13.85546875" customWidth="1"/>
    <col min="6926" max="6926" width="7.42578125" customWidth="1"/>
    <col min="6927" max="6927" width="11.5703125" customWidth="1"/>
    <col min="6928" max="6928" width="7.28515625" customWidth="1"/>
    <col min="7164" max="7164" width="4" customWidth="1"/>
    <col min="7165" max="7165" width="24.85546875" customWidth="1"/>
    <col min="7166" max="7166" width="8" customWidth="1"/>
    <col min="7167" max="7167" width="6.85546875" customWidth="1"/>
    <col min="7168" max="7168" width="6.5703125" customWidth="1"/>
    <col min="7169" max="7169" width="7.140625" customWidth="1"/>
    <col min="7170" max="7170" width="7.42578125" customWidth="1"/>
    <col min="7171" max="7171" width="8" customWidth="1"/>
    <col min="7172" max="7172" width="8.140625" customWidth="1"/>
    <col min="7173" max="7173" width="7.85546875" customWidth="1"/>
    <col min="7174" max="7174" width="6.85546875" customWidth="1"/>
    <col min="7175" max="7175" width="6.28515625" customWidth="1"/>
    <col min="7176" max="7176" width="13.7109375" customWidth="1"/>
    <col min="7177" max="7177" width="14.85546875" customWidth="1"/>
    <col min="7178" max="7178" width="7.140625" customWidth="1"/>
    <col min="7179" max="7179" width="7.85546875" customWidth="1"/>
    <col min="7180" max="7180" width="7.140625" customWidth="1"/>
    <col min="7181" max="7181" width="13.85546875" customWidth="1"/>
    <col min="7182" max="7182" width="7.42578125" customWidth="1"/>
    <col min="7183" max="7183" width="11.5703125" customWidth="1"/>
    <col min="7184" max="7184" width="7.28515625" customWidth="1"/>
    <col min="7420" max="7420" width="4" customWidth="1"/>
    <col min="7421" max="7421" width="24.85546875" customWidth="1"/>
    <col min="7422" max="7422" width="8" customWidth="1"/>
    <col min="7423" max="7423" width="6.85546875" customWidth="1"/>
    <col min="7424" max="7424" width="6.5703125" customWidth="1"/>
    <col min="7425" max="7425" width="7.140625" customWidth="1"/>
    <col min="7426" max="7426" width="7.42578125" customWidth="1"/>
    <col min="7427" max="7427" width="8" customWidth="1"/>
    <col min="7428" max="7428" width="8.140625" customWidth="1"/>
    <col min="7429" max="7429" width="7.85546875" customWidth="1"/>
    <col min="7430" max="7430" width="6.85546875" customWidth="1"/>
    <col min="7431" max="7431" width="6.28515625" customWidth="1"/>
    <col min="7432" max="7432" width="13.7109375" customWidth="1"/>
    <col min="7433" max="7433" width="14.85546875" customWidth="1"/>
    <col min="7434" max="7434" width="7.140625" customWidth="1"/>
    <col min="7435" max="7435" width="7.85546875" customWidth="1"/>
    <col min="7436" max="7436" width="7.140625" customWidth="1"/>
    <col min="7437" max="7437" width="13.85546875" customWidth="1"/>
    <col min="7438" max="7438" width="7.42578125" customWidth="1"/>
    <col min="7439" max="7439" width="11.5703125" customWidth="1"/>
    <col min="7440" max="7440" width="7.28515625" customWidth="1"/>
    <col min="7676" max="7676" width="4" customWidth="1"/>
    <col min="7677" max="7677" width="24.85546875" customWidth="1"/>
    <col min="7678" max="7678" width="8" customWidth="1"/>
    <col min="7679" max="7679" width="6.85546875" customWidth="1"/>
    <col min="7680" max="7680" width="6.5703125" customWidth="1"/>
    <col min="7681" max="7681" width="7.140625" customWidth="1"/>
    <col min="7682" max="7682" width="7.42578125" customWidth="1"/>
    <col min="7683" max="7683" width="8" customWidth="1"/>
    <col min="7684" max="7684" width="8.140625" customWidth="1"/>
    <col min="7685" max="7685" width="7.85546875" customWidth="1"/>
    <col min="7686" max="7686" width="6.85546875" customWidth="1"/>
    <col min="7687" max="7687" width="6.28515625" customWidth="1"/>
    <col min="7688" max="7688" width="13.7109375" customWidth="1"/>
    <col min="7689" max="7689" width="14.85546875" customWidth="1"/>
    <col min="7690" max="7690" width="7.140625" customWidth="1"/>
    <col min="7691" max="7691" width="7.85546875" customWidth="1"/>
    <col min="7692" max="7692" width="7.140625" customWidth="1"/>
    <col min="7693" max="7693" width="13.85546875" customWidth="1"/>
    <col min="7694" max="7694" width="7.42578125" customWidth="1"/>
    <col min="7695" max="7695" width="11.5703125" customWidth="1"/>
    <col min="7696" max="7696" width="7.28515625" customWidth="1"/>
    <col min="7932" max="7932" width="4" customWidth="1"/>
    <col min="7933" max="7933" width="24.85546875" customWidth="1"/>
    <col min="7934" max="7934" width="8" customWidth="1"/>
    <col min="7935" max="7935" width="6.85546875" customWidth="1"/>
    <col min="7936" max="7936" width="6.5703125" customWidth="1"/>
    <col min="7937" max="7937" width="7.140625" customWidth="1"/>
    <col min="7938" max="7938" width="7.42578125" customWidth="1"/>
    <col min="7939" max="7939" width="8" customWidth="1"/>
    <col min="7940" max="7940" width="8.140625" customWidth="1"/>
    <col min="7941" max="7941" width="7.85546875" customWidth="1"/>
    <col min="7942" max="7942" width="6.85546875" customWidth="1"/>
    <col min="7943" max="7943" width="6.28515625" customWidth="1"/>
    <col min="7944" max="7944" width="13.7109375" customWidth="1"/>
    <col min="7945" max="7945" width="14.85546875" customWidth="1"/>
    <col min="7946" max="7946" width="7.140625" customWidth="1"/>
    <col min="7947" max="7947" width="7.85546875" customWidth="1"/>
    <col min="7948" max="7948" width="7.140625" customWidth="1"/>
    <col min="7949" max="7949" width="13.85546875" customWidth="1"/>
    <col min="7950" max="7950" width="7.42578125" customWidth="1"/>
    <col min="7951" max="7951" width="11.5703125" customWidth="1"/>
    <col min="7952" max="7952" width="7.28515625" customWidth="1"/>
    <col min="8188" max="8188" width="4" customWidth="1"/>
    <col min="8189" max="8189" width="24.85546875" customWidth="1"/>
    <col min="8190" max="8190" width="8" customWidth="1"/>
    <col min="8191" max="8191" width="6.85546875" customWidth="1"/>
    <col min="8192" max="8192" width="6.5703125" customWidth="1"/>
    <col min="8193" max="8193" width="7.140625" customWidth="1"/>
    <col min="8194" max="8194" width="7.42578125" customWidth="1"/>
    <col min="8195" max="8195" width="8" customWidth="1"/>
    <col min="8196" max="8196" width="8.140625" customWidth="1"/>
    <col min="8197" max="8197" width="7.85546875" customWidth="1"/>
    <col min="8198" max="8198" width="6.85546875" customWidth="1"/>
    <col min="8199" max="8199" width="6.28515625" customWidth="1"/>
    <col min="8200" max="8200" width="13.7109375" customWidth="1"/>
    <col min="8201" max="8201" width="14.85546875" customWidth="1"/>
    <col min="8202" max="8202" width="7.140625" customWidth="1"/>
    <col min="8203" max="8203" width="7.85546875" customWidth="1"/>
    <col min="8204" max="8204" width="7.140625" customWidth="1"/>
    <col min="8205" max="8205" width="13.85546875" customWidth="1"/>
    <col min="8206" max="8206" width="7.42578125" customWidth="1"/>
    <col min="8207" max="8207" width="11.5703125" customWidth="1"/>
    <col min="8208" max="8208" width="7.28515625" customWidth="1"/>
    <col min="8444" max="8444" width="4" customWidth="1"/>
    <col min="8445" max="8445" width="24.85546875" customWidth="1"/>
    <col min="8446" max="8446" width="8" customWidth="1"/>
    <col min="8447" max="8447" width="6.85546875" customWidth="1"/>
    <col min="8448" max="8448" width="6.5703125" customWidth="1"/>
    <col min="8449" max="8449" width="7.140625" customWidth="1"/>
    <col min="8450" max="8450" width="7.42578125" customWidth="1"/>
    <col min="8451" max="8451" width="8" customWidth="1"/>
    <col min="8452" max="8452" width="8.140625" customWidth="1"/>
    <col min="8453" max="8453" width="7.85546875" customWidth="1"/>
    <col min="8454" max="8454" width="6.85546875" customWidth="1"/>
    <col min="8455" max="8455" width="6.28515625" customWidth="1"/>
    <col min="8456" max="8456" width="13.7109375" customWidth="1"/>
    <col min="8457" max="8457" width="14.85546875" customWidth="1"/>
    <col min="8458" max="8458" width="7.140625" customWidth="1"/>
    <col min="8459" max="8459" width="7.85546875" customWidth="1"/>
    <col min="8460" max="8460" width="7.140625" customWidth="1"/>
    <col min="8461" max="8461" width="13.85546875" customWidth="1"/>
    <col min="8462" max="8462" width="7.42578125" customWidth="1"/>
    <col min="8463" max="8463" width="11.5703125" customWidth="1"/>
    <col min="8464" max="8464" width="7.28515625" customWidth="1"/>
    <col min="8700" max="8700" width="4" customWidth="1"/>
    <col min="8701" max="8701" width="24.85546875" customWidth="1"/>
    <col min="8702" max="8702" width="8" customWidth="1"/>
    <col min="8703" max="8703" width="6.85546875" customWidth="1"/>
    <col min="8704" max="8704" width="6.5703125" customWidth="1"/>
    <col min="8705" max="8705" width="7.140625" customWidth="1"/>
    <col min="8706" max="8706" width="7.42578125" customWidth="1"/>
    <col min="8707" max="8707" width="8" customWidth="1"/>
    <col min="8708" max="8708" width="8.140625" customWidth="1"/>
    <col min="8709" max="8709" width="7.85546875" customWidth="1"/>
    <col min="8710" max="8710" width="6.85546875" customWidth="1"/>
    <col min="8711" max="8711" width="6.28515625" customWidth="1"/>
    <col min="8712" max="8712" width="13.7109375" customWidth="1"/>
    <col min="8713" max="8713" width="14.85546875" customWidth="1"/>
    <col min="8714" max="8714" width="7.140625" customWidth="1"/>
    <col min="8715" max="8715" width="7.85546875" customWidth="1"/>
    <col min="8716" max="8716" width="7.140625" customWidth="1"/>
    <col min="8717" max="8717" width="13.85546875" customWidth="1"/>
    <col min="8718" max="8718" width="7.42578125" customWidth="1"/>
    <col min="8719" max="8719" width="11.5703125" customWidth="1"/>
    <col min="8720" max="8720" width="7.28515625" customWidth="1"/>
    <col min="8956" max="8956" width="4" customWidth="1"/>
    <col min="8957" max="8957" width="24.85546875" customWidth="1"/>
    <col min="8958" max="8958" width="8" customWidth="1"/>
    <col min="8959" max="8959" width="6.85546875" customWidth="1"/>
    <col min="8960" max="8960" width="6.5703125" customWidth="1"/>
    <col min="8961" max="8961" width="7.140625" customWidth="1"/>
    <col min="8962" max="8962" width="7.42578125" customWidth="1"/>
    <col min="8963" max="8963" width="8" customWidth="1"/>
    <col min="8964" max="8964" width="8.140625" customWidth="1"/>
    <col min="8965" max="8965" width="7.85546875" customWidth="1"/>
    <col min="8966" max="8966" width="6.85546875" customWidth="1"/>
    <col min="8967" max="8967" width="6.28515625" customWidth="1"/>
    <col min="8968" max="8968" width="13.7109375" customWidth="1"/>
    <col min="8969" max="8969" width="14.85546875" customWidth="1"/>
    <col min="8970" max="8970" width="7.140625" customWidth="1"/>
    <col min="8971" max="8971" width="7.85546875" customWidth="1"/>
    <col min="8972" max="8972" width="7.140625" customWidth="1"/>
    <col min="8973" max="8973" width="13.85546875" customWidth="1"/>
    <col min="8974" max="8974" width="7.42578125" customWidth="1"/>
    <col min="8975" max="8975" width="11.5703125" customWidth="1"/>
    <col min="8976" max="8976" width="7.28515625" customWidth="1"/>
    <col min="9212" max="9212" width="4" customWidth="1"/>
    <col min="9213" max="9213" width="24.85546875" customWidth="1"/>
    <col min="9214" max="9214" width="8" customWidth="1"/>
    <col min="9215" max="9215" width="6.85546875" customWidth="1"/>
    <col min="9216" max="9216" width="6.5703125" customWidth="1"/>
    <col min="9217" max="9217" width="7.140625" customWidth="1"/>
    <col min="9218" max="9218" width="7.42578125" customWidth="1"/>
    <col min="9219" max="9219" width="8" customWidth="1"/>
    <col min="9220" max="9220" width="8.140625" customWidth="1"/>
    <col min="9221" max="9221" width="7.85546875" customWidth="1"/>
    <col min="9222" max="9222" width="6.85546875" customWidth="1"/>
    <col min="9223" max="9223" width="6.28515625" customWidth="1"/>
    <col min="9224" max="9224" width="13.7109375" customWidth="1"/>
    <col min="9225" max="9225" width="14.85546875" customWidth="1"/>
    <col min="9226" max="9226" width="7.140625" customWidth="1"/>
    <col min="9227" max="9227" width="7.85546875" customWidth="1"/>
    <col min="9228" max="9228" width="7.140625" customWidth="1"/>
    <col min="9229" max="9229" width="13.85546875" customWidth="1"/>
    <col min="9230" max="9230" width="7.42578125" customWidth="1"/>
    <col min="9231" max="9231" width="11.5703125" customWidth="1"/>
    <col min="9232" max="9232" width="7.28515625" customWidth="1"/>
    <col min="9468" max="9468" width="4" customWidth="1"/>
    <col min="9469" max="9469" width="24.85546875" customWidth="1"/>
    <col min="9470" max="9470" width="8" customWidth="1"/>
    <col min="9471" max="9471" width="6.85546875" customWidth="1"/>
    <col min="9472" max="9472" width="6.5703125" customWidth="1"/>
    <col min="9473" max="9473" width="7.140625" customWidth="1"/>
    <col min="9474" max="9474" width="7.42578125" customWidth="1"/>
    <col min="9475" max="9475" width="8" customWidth="1"/>
    <col min="9476" max="9476" width="8.140625" customWidth="1"/>
    <col min="9477" max="9477" width="7.85546875" customWidth="1"/>
    <col min="9478" max="9478" width="6.85546875" customWidth="1"/>
    <col min="9479" max="9479" width="6.28515625" customWidth="1"/>
    <col min="9480" max="9480" width="13.7109375" customWidth="1"/>
    <col min="9481" max="9481" width="14.85546875" customWidth="1"/>
    <col min="9482" max="9482" width="7.140625" customWidth="1"/>
    <col min="9483" max="9483" width="7.85546875" customWidth="1"/>
    <col min="9484" max="9484" width="7.140625" customWidth="1"/>
    <col min="9485" max="9485" width="13.85546875" customWidth="1"/>
    <col min="9486" max="9486" width="7.42578125" customWidth="1"/>
    <col min="9487" max="9487" width="11.5703125" customWidth="1"/>
    <col min="9488" max="9488" width="7.28515625" customWidth="1"/>
    <col min="9724" max="9724" width="4" customWidth="1"/>
    <col min="9725" max="9725" width="24.85546875" customWidth="1"/>
    <col min="9726" max="9726" width="8" customWidth="1"/>
    <col min="9727" max="9727" width="6.85546875" customWidth="1"/>
    <col min="9728" max="9728" width="6.5703125" customWidth="1"/>
    <col min="9729" max="9729" width="7.140625" customWidth="1"/>
    <col min="9730" max="9730" width="7.42578125" customWidth="1"/>
    <col min="9731" max="9731" width="8" customWidth="1"/>
    <col min="9732" max="9732" width="8.140625" customWidth="1"/>
    <col min="9733" max="9733" width="7.85546875" customWidth="1"/>
    <col min="9734" max="9734" width="6.85546875" customWidth="1"/>
    <col min="9735" max="9735" width="6.28515625" customWidth="1"/>
    <col min="9736" max="9736" width="13.7109375" customWidth="1"/>
    <col min="9737" max="9737" width="14.85546875" customWidth="1"/>
    <col min="9738" max="9738" width="7.140625" customWidth="1"/>
    <col min="9739" max="9739" width="7.85546875" customWidth="1"/>
    <col min="9740" max="9740" width="7.140625" customWidth="1"/>
    <col min="9741" max="9741" width="13.85546875" customWidth="1"/>
    <col min="9742" max="9742" width="7.42578125" customWidth="1"/>
    <col min="9743" max="9743" width="11.5703125" customWidth="1"/>
    <col min="9744" max="9744" width="7.28515625" customWidth="1"/>
    <col min="9980" max="9980" width="4" customWidth="1"/>
    <col min="9981" max="9981" width="24.85546875" customWidth="1"/>
    <col min="9982" max="9982" width="8" customWidth="1"/>
    <col min="9983" max="9983" width="6.85546875" customWidth="1"/>
    <col min="9984" max="9984" width="6.5703125" customWidth="1"/>
    <col min="9985" max="9985" width="7.140625" customWidth="1"/>
    <col min="9986" max="9986" width="7.42578125" customWidth="1"/>
    <col min="9987" max="9987" width="8" customWidth="1"/>
    <col min="9988" max="9988" width="8.140625" customWidth="1"/>
    <col min="9989" max="9989" width="7.85546875" customWidth="1"/>
    <col min="9990" max="9990" width="6.85546875" customWidth="1"/>
    <col min="9991" max="9991" width="6.28515625" customWidth="1"/>
    <col min="9992" max="9992" width="13.7109375" customWidth="1"/>
    <col min="9993" max="9993" width="14.85546875" customWidth="1"/>
    <col min="9994" max="9994" width="7.140625" customWidth="1"/>
    <col min="9995" max="9995" width="7.85546875" customWidth="1"/>
    <col min="9996" max="9996" width="7.140625" customWidth="1"/>
    <col min="9997" max="9997" width="13.85546875" customWidth="1"/>
    <col min="9998" max="9998" width="7.42578125" customWidth="1"/>
    <col min="9999" max="9999" width="11.5703125" customWidth="1"/>
    <col min="10000" max="10000" width="7.28515625" customWidth="1"/>
    <col min="10236" max="10236" width="4" customWidth="1"/>
    <col min="10237" max="10237" width="24.85546875" customWidth="1"/>
    <col min="10238" max="10238" width="8" customWidth="1"/>
    <col min="10239" max="10239" width="6.85546875" customWidth="1"/>
    <col min="10240" max="10240" width="6.5703125" customWidth="1"/>
    <col min="10241" max="10241" width="7.140625" customWidth="1"/>
    <col min="10242" max="10242" width="7.42578125" customWidth="1"/>
    <col min="10243" max="10243" width="8" customWidth="1"/>
    <col min="10244" max="10244" width="8.140625" customWidth="1"/>
    <col min="10245" max="10245" width="7.85546875" customWidth="1"/>
    <col min="10246" max="10246" width="6.85546875" customWidth="1"/>
    <col min="10247" max="10247" width="6.28515625" customWidth="1"/>
    <col min="10248" max="10248" width="13.7109375" customWidth="1"/>
    <col min="10249" max="10249" width="14.85546875" customWidth="1"/>
    <col min="10250" max="10250" width="7.140625" customWidth="1"/>
    <col min="10251" max="10251" width="7.85546875" customWidth="1"/>
    <col min="10252" max="10252" width="7.140625" customWidth="1"/>
    <col min="10253" max="10253" width="13.85546875" customWidth="1"/>
    <col min="10254" max="10254" width="7.42578125" customWidth="1"/>
    <col min="10255" max="10255" width="11.5703125" customWidth="1"/>
    <col min="10256" max="10256" width="7.28515625" customWidth="1"/>
    <col min="10492" max="10492" width="4" customWidth="1"/>
    <col min="10493" max="10493" width="24.85546875" customWidth="1"/>
    <col min="10494" max="10494" width="8" customWidth="1"/>
    <col min="10495" max="10495" width="6.85546875" customWidth="1"/>
    <col min="10496" max="10496" width="6.5703125" customWidth="1"/>
    <col min="10497" max="10497" width="7.140625" customWidth="1"/>
    <col min="10498" max="10498" width="7.42578125" customWidth="1"/>
    <col min="10499" max="10499" width="8" customWidth="1"/>
    <col min="10500" max="10500" width="8.140625" customWidth="1"/>
    <col min="10501" max="10501" width="7.85546875" customWidth="1"/>
    <col min="10502" max="10502" width="6.85546875" customWidth="1"/>
    <col min="10503" max="10503" width="6.28515625" customWidth="1"/>
    <col min="10504" max="10504" width="13.7109375" customWidth="1"/>
    <col min="10505" max="10505" width="14.85546875" customWidth="1"/>
    <col min="10506" max="10506" width="7.140625" customWidth="1"/>
    <col min="10507" max="10507" width="7.85546875" customWidth="1"/>
    <col min="10508" max="10508" width="7.140625" customWidth="1"/>
    <col min="10509" max="10509" width="13.85546875" customWidth="1"/>
    <col min="10510" max="10510" width="7.42578125" customWidth="1"/>
    <col min="10511" max="10511" width="11.5703125" customWidth="1"/>
    <col min="10512" max="10512" width="7.28515625" customWidth="1"/>
    <col min="10748" max="10748" width="4" customWidth="1"/>
    <col min="10749" max="10749" width="24.85546875" customWidth="1"/>
    <col min="10750" max="10750" width="8" customWidth="1"/>
    <col min="10751" max="10751" width="6.85546875" customWidth="1"/>
    <col min="10752" max="10752" width="6.5703125" customWidth="1"/>
    <col min="10753" max="10753" width="7.140625" customWidth="1"/>
    <col min="10754" max="10754" width="7.42578125" customWidth="1"/>
    <col min="10755" max="10755" width="8" customWidth="1"/>
    <col min="10756" max="10756" width="8.140625" customWidth="1"/>
    <col min="10757" max="10757" width="7.85546875" customWidth="1"/>
    <col min="10758" max="10758" width="6.85546875" customWidth="1"/>
    <col min="10759" max="10759" width="6.28515625" customWidth="1"/>
    <col min="10760" max="10760" width="13.7109375" customWidth="1"/>
    <col min="10761" max="10761" width="14.85546875" customWidth="1"/>
    <col min="10762" max="10762" width="7.140625" customWidth="1"/>
    <col min="10763" max="10763" width="7.85546875" customWidth="1"/>
    <col min="10764" max="10764" width="7.140625" customWidth="1"/>
    <col min="10765" max="10765" width="13.85546875" customWidth="1"/>
    <col min="10766" max="10766" width="7.42578125" customWidth="1"/>
    <col min="10767" max="10767" width="11.5703125" customWidth="1"/>
    <col min="10768" max="10768" width="7.28515625" customWidth="1"/>
    <col min="11004" max="11004" width="4" customWidth="1"/>
    <col min="11005" max="11005" width="24.85546875" customWidth="1"/>
    <col min="11006" max="11006" width="8" customWidth="1"/>
    <col min="11007" max="11007" width="6.85546875" customWidth="1"/>
    <col min="11008" max="11008" width="6.5703125" customWidth="1"/>
    <col min="11009" max="11009" width="7.140625" customWidth="1"/>
    <col min="11010" max="11010" width="7.42578125" customWidth="1"/>
    <col min="11011" max="11011" width="8" customWidth="1"/>
    <col min="11012" max="11012" width="8.140625" customWidth="1"/>
    <col min="11013" max="11013" width="7.85546875" customWidth="1"/>
    <col min="11014" max="11014" width="6.85546875" customWidth="1"/>
    <col min="11015" max="11015" width="6.28515625" customWidth="1"/>
    <col min="11016" max="11016" width="13.7109375" customWidth="1"/>
    <col min="11017" max="11017" width="14.85546875" customWidth="1"/>
    <col min="11018" max="11018" width="7.140625" customWidth="1"/>
    <col min="11019" max="11019" width="7.85546875" customWidth="1"/>
    <col min="11020" max="11020" width="7.140625" customWidth="1"/>
    <col min="11021" max="11021" width="13.85546875" customWidth="1"/>
    <col min="11022" max="11022" width="7.42578125" customWidth="1"/>
    <col min="11023" max="11023" width="11.5703125" customWidth="1"/>
    <col min="11024" max="11024" width="7.28515625" customWidth="1"/>
    <col min="11260" max="11260" width="4" customWidth="1"/>
    <col min="11261" max="11261" width="24.85546875" customWidth="1"/>
    <col min="11262" max="11262" width="8" customWidth="1"/>
    <col min="11263" max="11263" width="6.85546875" customWidth="1"/>
    <col min="11264" max="11264" width="6.5703125" customWidth="1"/>
    <col min="11265" max="11265" width="7.140625" customWidth="1"/>
    <col min="11266" max="11266" width="7.42578125" customWidth="1"/>
    <col min="11267" max="11267" width="8" customWidth="1"/>
    <col min="11268" max="11268" width="8.140625" customWidth="1"/>
    <col min="11269" max="11269" width="7.85546875" customWidth="1"/>
    <col min="11270" max="11270" width="6.85546875" customWidth="1"/>
    <col min="11271" max="11271" width="6.28515625" customWidth="1"/>
    <col min="11272" max="11272" width="13.7109375" customWidth="1"/>
    <col min="11273" max="11273" width="14.85546875" customWidth="1"/>
    <col min="11274" max="11274" width="7.140625" customWidth="1"/>
    <col min="11275" max="11275" width="7.85546875" customWidth="1"/>
    <col min="11276" max="11276" width="7.140625" customWidth="1"/>
    <col min="11277" max="11277" width="13.85546875" customWidth="1"/>
    <col min="11278" max="11278" width="7.42578125" customWidth="1"/>
    <col min="11279" max="11279" width="11.5703125" customWidth="1"/>
    <col min="11280" max="11280" width="7.28515625" customWidth="1"/>
    <col min="11516" max="11516" width="4" customWidth="1"/>
    <col min="11517" max="11517" width="24.85546875" customWidth="1"/>
    <col min="11518" max="11518" width="8" customWidth="1"/>
    <col min="11519" max="11519" width="6.85546875" customWidth="1"/>
    <col min="11520" max="11520" width="6.5703125" customWidth="1"/>
    <col min="11521" max="11521" width="7.140625" customWidth="1"/>
    <col min="11522" max="11522" width="7.42578125" customWidth="1"/>
    <col min="11523" max="11523" width="8" customWidth="1"/>
    <col min="11524" max="11524" width="8.140625" customWidth="1"/>
    <col min="11525" max="11525" width="7.85546875" customWidth="1"/>
    <col min="11526" max="11526" width="6.85546875" customWidth="1"/>
    <col min="11527" max="11527" width="6.28515625" customWidth="1"/>
    <col min="11528" max="11528" width="13.7109375" customWidth="1"/>
    <col min="11529" max="11529" width="14.85546875" customWidth="1"/>
    <col min="11530" max="11530" width="7.140625" customWidth="1"/>
    <col min="11531" max="11531" width="7.85546875" customWidth="1"/>
    <col min="11532" max="11532" width="7.140625" customWidth="1"/>
    <col min="11533" max="11533" width="13.85546875" customWidth="1"/>
    <col min="11534" max="11534" width="7.42578125" customWidth="1"/>
    <col min="11535" max="11535" width="11.5703125" customWidth="1"/>
    <col min="11536" max="11536" width="7.28515625" customWidth="1"/>
    <col min="11772" max="11772" width="4" customWidth="1"/>
    <col min="11773" max="11773" width="24.85546875" customWidth="1"/>
    <col min="11774" max="11774" width="8" customWidth="1"/>
    <col min="11775" max="11775" width="6.85546875" customWidth="1"/>
    <col min="11776" max="11776" width="6.5703125" customWidth="1"/>
    <col min="11777" max="11777" width="7.140625" customWidth="1"/>
    <col min="11778" max="11778" width="7.42578125" customWidth="1"/>
    <col min="11779" max="11779" width="8" customWidth="1"/>
    <col min="11780" max="11780" width="8.140625" customWidth="1"/>
    <col min="11781" max="11781" width="7.85546875" customWidth="1"/>
    <col min="11782" max="11782" width="6.85546875" customWidth="1"/>
    <col min="11783" max="11783" width="6.28515625" customWidth="1"/>
    <col min="11784" max="11784" width="13.7109375" customWidth="1"/>
    <col min="11785" max="11785" width="14.85546875" customWidth="1"/>
    <col min="11786" max="11786" width="7.140625" customWidth="1"/>
    <col min="11787" max="11787" width="7.85546875" customWidth="1"/>
    <col min="11788" max="11788" width="7.140625" customWidth="1"/>
    <col min="11789" max="11789" width="13.85546875" customWidth="1"/>
    <col min="11790" max="11790" width="7.42578125" customWidth="1"/>
    <col min="11791" max="11791" width="11.5703125" customWidth="1"/>
    <col min="11792" max="11792" width="7.28515625" customWidth="1"/>
    <col min="12028" max="12028" width="4" customWidth="1"/>
    <col min="12029" max="12029" width="24.85546875" customWidth="1"/>
    <col min="12030" max="12030" width="8" customWidth="1"/>
    <col min="12031" max="12031" width="6.85546875" customWidth="1"/>
    <col min="12032" max="12032" width="6.5703125" customWidth="1"/>
    <col min="12033" max="12033" width="7.140625" customWidth="1"/>
    <col min="12034" max="12034" width="7.42578125" customWidth="1"/>
    <col min="12035" max="12035" width="8" customWidth="1"/>
    <col min="12036" max="12036" width="8.140625" customWidth="1"/>
    <col min="12037" max="12037" width="7.85546875" customWidth="1"/>
    <col min="12038" max="12038" width="6.85546875" customWidth="1"/>
    <col min="12039" max="12039" width="6.28515625" customWidth="1"/>
    <col min="12040" max="12040" width="13.7109375" customWidth="1"/>
    <col min="12041" max="12041" width="14.85546875" customWidth="1"/>
    <col min="12042" max="12042" width="7.140625" customWidth="1"/>
    <col min="12043" max="12043" width="7.85546875" customWidth="1"/>
    <col min="12044" max="12044" width="7.140625" customWidth="1"/>
    <col min="12045" max="12045" width="13.85546875" customWidth="1"/>
    <col min="12046" max="12046" width="7.42578125" customWidth="1"/>
    <col min="12047" max="12047" width="11.5703125" customWidth="1"/>
    <col min="12048" max="12048" width="7.28515625" customWidth="1"/>
    <col min="12284" max="12284" width="4" customWidth="1"/>
    <col min="12285" max="12285" width="24.85546875" customWidth="1"/>
    <col min="12286" max="12286" width="8" customWidth="1"/>
    <col min="12287" max="12287" width="6.85546875" customWidth="1"/>
    <col min="12288" max="12288" width="6.5703125" customWidth="1"/>
    <col min="12289" max="12289" width="7.140625" customWidth="1"/>
    <col min="12290" max="12290" width="7.42578125" customWidth="1"/>
    <col min="12291" max="12291" width="8" customWidth="1"/>
    <col min="12292" max="12292" width="8.140625" customWidth="1"/>
    <col min="12293" max="12293" width="7.85546875" customWidth="1"/>
    <col min="12294" max="12294" width="6.85546875" customWidth="1"/>
    <col min="12295" max="12295" width="6.28515625" customWidth="1"/>
    <col min="12296" max="12296" width="13.7109375" customWidth="1"/>
    <col min="12297" max="12297" width="14.85546875" customWidth="1"/>
    <col min="12298" max="12298" width="7.140625" customWidth="1"/>
    <col min="12299" max="12299" width="7.85546875" customWidth="1"/>
    <col min="12300" max="12300" width="7.140625" customWidth="1"/>
    <col min="12301" max="12301" width="13.85546875" customWidth="1"/>
    <col min="12302" max="12302" width="7.42578125" customWidth="1"/>
    <col min="12303" max="12303" width="11.5703125" customWidth="1"/>
    <col min="12304" max="12304" width="7.28515625" customWidth="1"/>
    <col min="12540" max="12540" width="4" customWidth="1"/>
    <col min="12541" max="12541" width="24.85546875" customWidth="1"/>
    <col min="12542" max="12542" width="8" customWidth="1"/>
    <col min="12543" max="12543" width="6.85546875" customWidth="1"/>
    <col min="12544" max="12544" width="6.5703125" customWidth="1"/>
    <col min="12545" max="12545" width="7.140625" customWidth="1"/>
    <col min="12546" max="12546" width="7.42578125" customWidth="1"/>
    <col min="12547" max="12547" width="8" customWidth="1"/>
    <col min="12548" max="12548" width="8.140625" customWidth="1"/>
    <col min="12549" max="12549" width="7.85546875" customWidth="1"/>
    <col min="12550" max="12550" width="6.85546875" customWidth="1"/>
    <col min="12551" max="12551" width="6.28515625" customWidth="1"/>
    <col min="12552" max="12552" width="13.7109375" customWidth="1"/>
    <col min="12553" max="12553" width="14.85546875" customWidth="1"/>
    <col min="12554" max="12554" width="7.140625" customWidth="1"/>
    <col min="12555" max="12555" width="7.85546875" customWidth="1"/>
    <col min="12556" max="12556" width="7.140625" customWidth="1"/>
    <col min="12557" max="12557" width="13.85546875" customWidth="1"/>
    <col min="12558" max="12558" width="7.42578125" customWidth="1"/>
    <col min="12559" max="12559" width="11.5703125" customWidth="1"/>
    <col min="12560" max="12560" width="7.28515625" customWidth="1"/>
    <col min="12796" max="12796" width="4" customWidth="1"/>
    <col min="12797" max="12797" width="24.85546875" customWidth="1"/>
    <col min="12798" max="12798" width="8" customWidth="1"/>
    <col min="12799" max="12799" width="6.85546875" customWidth="1"/>
    <col min="12800" max="12800" width="6.5703125" customWidth="1"/>
    <col min="12801" max="12801" width="7.140625" customWidth="1"/>
    <col min="12802" max="12802" width="7.42578125" customWidth="1"/>
    <col min="12803" max="12803" width="8" customWidth="1"/>
    <col min="12804" max="12804" width="8.140625" customWidth="1"/>
    <col min="12805" max="12805" width="7.85546875" customWidth="1"/>
    <col min="12806" max="12806" width="6.85546875" customWidth="1"/>
    <col min="12807" max="12807" width="6.28515625" customWidth="1"/>
    <col min="12808" max="12808" width="13.7109375" customWidth="1"/>
    <col min="12809" max="12809" width="14.85546875" customWidth="1"/>
    <col min="12810" max="12810" width="7.140625" customWidth="1"/>
    <col min="12811" max="12811" width="7.85546875" customWidth="1"/>
    <col min="12812" max="12812" width="7.140625" customWidth="1"/>
    <col min="12813" max="12813" width="13.85546875" customWidth="1"/>
    <col min="12814" max="12814" width="7.42578125" customWidth="1"/>
    <col min="12815" max="12815" width="11.5703125" customWidth="1"/>
    <col min="12816" max="12816" width="7.28515625" customWidth="1"/>
    <col min="13052" max="13052" width="4" customWidth="1"/>
    <col min="13053" max="13053" width="24.85546875" customWidth="1"/>
    <col min="13054" max="13054" width="8" customWidth="1"/>
    <col min="13055" max="13055" width="6.85546875" customWidth="1"/>
    <col min="13056" max="13056" width="6.5703125" customWidth="1"/>
    <col min="13057" max="13057" width="7.140625" customWidth="1"/>
    <col min="13058" max="13058" width="7.42578125" customWidth="1"/>
    <col min="13059" max="13059" width="8" customWidth="1"/>
    <col min="13060" max="13060" width="8.140625" customWidth="1"/>
    <col min="13061" max="13061" width="7.85546875" customWidth="1"/>
    <col min="13062" max="13062" width="6.85546875" customWidth="1"/>
    <col min="13063" max="13063" width="6.28515625" customWidth="1"/>
    <col min="13064" max="13064" width="13.7109375" customWidth="1"/>
    <col min="13065" max="13065" width="14.85546875" customWidth="1"/>
    <col min="13066" max="13066" width="7.140625" customWidth="1"/>
    <col min="13067" max="13067" width="7.85546875" customWidth="1"/>
    <col min="13068" max="13068" width="7.140625" customWidth="1"/>
    <col min="13069" max="13069" width="13.85546875" customWidth="1"/>
    <col min="13070" max="13070" width="7.42578125" customWidth="1"/>
    <col min="13071" max="13071" width="11.5703125" customWidth="1"/>
    <col min="13072" max="13072" width="7.28515625" customWidth="1"/>
    <col min="13308" max="13308" width="4" customWidth="1"/>
    <col min="13309" max="13309" width="24.85546875" customWidth="1"/>
    <col min="13310" max="13310" width="8" customWidth="1"/>
    <col min="13311" max="13311" width="6.85546875" customWidth="1"/>
    <col min="13312" max="13312" width="6.5703125" customWidth="1"/>
    <col min="13313" max="13313" width="7.140625" customWidth="1"/>
    <col min="13314" max="13314" width="7.42578125" customWidth="1"/>
    <col min="13315" max="13315" width="8" customWidth="1"/>
    <col min="13316" max="13316" width="8.140625" customWidth="1"/>
    <col min="13317" max="13317" width="7.85546875" customWidth="1"/>
    <col min="13318" max="13318" width="6.85546875" customWidth="1"/>
    <col min="13319" max="13319" width="6.28515625" customWidth="1"/>
    <col min="13320" max="13320" width="13.7109375" customWidth="1"/>
    <col min="13321" max="13321" width="14.85546875" customWidth="1"/>
    <col min="13322" max="13322" width="7.140625" customWidth="1"/>
    <col min="13323" max="13323" width="7.85546875" customWidth="1"/>
    <col min="13324" max="13324" width="7.140625" customWidth="1"/>
    <col min="13325" max="13325" width="13.85546875" customWidth="1"/>
    <col min="13326" max="13326" width="7.42578125" customWidth="1"/>
    <col min="13327" max="13327" width="11.5703125" customWidth="1"/>
    <col min="13328" max="13328" width="7.28515625" customWidth="1"/>
    <col min="13564" max="13564" width="4" customWidth="1"/>
    <col min="13565" max="13565" width="24.85546875" customWidth="1"/>
    <col min="13566" max="13566" width="8" customWidth="1"/>
    <col min="13567" max="13567" width="6.85546875" customWidth="1"/>
    <col min="13568" max="13568" width="6.5703125" customWidth="1"/>
    <col min="13569" max="13569" width="7.140625" customWidth="1"/>
    <col min="13570" max="13570" width="7.42578125" customWidth="1"/>
    <col min="13571" max="13571" width="8" customWidth="1"/>
    <col min="13572" max="13572" width="8.140625" customWidth="1"/>
    <col min="13573" max="13573" width="7.85546875" customWidth="1"/>
    <col min="13574" max="13574" width="6.85546875" customWidth="1"/>
    <col min="13575" max="13575" width="6.28515625" customWidth="1"/>
    <col min="13576" max="13576" width="13.7109375" customWidth="1"/>
    <col min="13577" max="13577" width="14.85546875" customWidth="1"/>
    <col min="13578" max="13578" width="7.140625" customWidth="1"/>
    <col min="13579" max="13579" width="7.85546875" customWidth="1"/>
    <col min="13580" max="13580" width="7.140625" customWidth="1"/>
    <col min="13581" max="13581" width="13.85546875" customWidth="1"/>
    <col min="13582" max="13582" width="7.42578125" customWidth="1"/>
    <col min="13583" max="13583" width="11.5703125" customWidth="1"/>
    <col min="13584" max="13584" width="7.28515625" customWidth="1"/>
    <col min="13820" max="13820" width="4" customWidth="1"/>
    <col min="13821" max="13821" width="24.85546875" customWidth="1"/>
    <col min="13822" max="13822" width="8" customWidth="1"/>
    <col min="13823" max="13823" width="6.85546875" customWidth="1"/>
    <col min="13824" max="13824" width="6.5703125" customWidth="1"/>
    <col min="13825" max="13825" width="7.140625" customWidth="1"/>
    <col min="13826" max="13826" width="7.42578125" customWidth="1"/>
    <col min="13827" max="13827" width="8" customWidth="1"/>
    <col min="13828" max="13828" width="8.140625" customWidth="1"/>
    <col min="13829" max="13829" width="7.85546875" customWidth="1"/>
    <col min="13830" max="13830" width="6.85546875" customWidth="1"/>
    <col min="13831" max="13831" width="6.28515625" customWidth="1"/>
    <col min="13832" max="13832" width="13.7109375" customWidth="1"/>
    <col min="13833" max="13833" width="14.85546875" customWidth="1"/>
    <col min="13834" max="13834" width="7.140625" customWidth="1"/>
    <col min="13835" max="13835" width="7.85546875" customWidth="1"/>
    <col min="13836" max="13836" width="7.140625" customWidth="1"/>
    <col min="13837" max="13837" width="13.85546875" customWidth="1"/>
    <col min="13838" max="13838" width="7.42578125" customWidth="1"/>
    <col min="13839" max="13839" width="11.5703125" customWidth="1"/>
    <col min="13840" max="13840" width="7.28515625" customWidth="1"/>
    <col min="14076" max="14076" width="4" customWidth="1"/>
    <col min="14077" max="14077" width="24.85546875" customWidth="1"/>
    <col min="14078" max="14078" width="8" customWidth="1"/>
    <col min="14079" max="14079" width="6.85546875" customWidth="1"/>
    <col min="14080" max="14080" width="6.5703125" customWidth="1"/>
    <col min="14081" max="14081" width="7.140625" customWidth="1"/>
    <col min="14082" max="14082" width="7.42578125" customWidth="1"/>
    <col min="14083" max="14083" width="8" customWidth="1"/>
    <col min="14084" max="14084" width="8.140625" customWidth="1"/>
    <col min="14085" max="14085" width="7.85546875" customWidth="1"/>
    <col min="14086" max="14086" width="6.85546875" customWidth="1"/>
    <col min="14087" max="14087" width="6.28515625" customWidth="1"/>
    <col min="14088" max="14088" width="13.7109375" customWidth="1"/>
    <col min="14089" max="14089" width="14.85546875" customWidth="1"/>
    <col min="14090" max="14090" width="7.140625" customWidth="1"/>
    <col min="14091" max="14091" width="7.85546875" customWidth="1"/>
    <col min="14092" max="14092" width="7.140625" customWidth="1"/>
    <col min="14093" max="14093" width="13.85546875" customWidth="1"/>
    <col min="14094" max="14094" width="7.42578125" customWidth="1"/>
    <col min="14095" max="14095" width="11.5703125" customWidth="1"/>
    <col min="14096" max="14096" width="7.28515625" customWidth="1"/>
    <col min="14332" max="14332" width="4" customWidth="1"/>
    <col min="14333" max="14333" width="24.85546875" customWidth="1"/>
    <col min="14334" max="14334" width="8" customWidth="1"/>
    <col min="14335" max="14335" width="6.85546875" customWidth="1"/>
    <col min="14336" max="14336" width="6.5703125" customWidth="1"/>
    <col min="14337" max="14337" width="7.140625" customWidth="1"/>
    <col min="14338" max="14338" width="7.42578125" customWidth="1"/>
    <col min="14339" max="14339" width="8" customWidth="1"/>
    <col min="14340" max="14340" width="8.140625" customWidth="1"/>
    <col min="14341" max="14341" width="7.85546875" customWidth="1"/>
    <col min="14342" max="14342" width="6.85546875" customWidth="1"/>
    <col min="14343" max="14343" width="6.28515625" customWidth="1"/>
    <col min="14344" max="14344" width="13.7109375" customWidth="1"/>
    <col min="14345" max="14345" width="14.85546875" customWidth="1"/>
    <col min="14346" max="14346" width="7.140625" customWidth="1"/>
    <col min="14347" max="14347" width="7.85546875" customWidth="1"/>
    <col min="14348" max="14348" width="7.140625" customWidth="1"/>
    <col min="14349" max="14349" width="13.85546875" customWidth="1"/>
    <col min="14350" max="14350" width="7.42578125" customWidth="1"/>
    <col min="14351" max="14351" width="11.5703125" customWidth="1"/>
    <col min="14352" max="14352" width="7.28515625" customWidth="1"/>
    <col min="14588" max="14588" width="4" customWidth="1"/>
    <col min="14589" max="14589" width="24.85546875" customWidth="1"/>
    <col min="14590" max="14590" width="8" customWidth="1"/>
    <col min="14591" max="14591" width="6.85546875" customWidth="1"/>
    <col min="14592" max="14592" width="6.5703125" customWidth="1"/>
    <col min="14593" max="14593" width="7.140625" customWidth="1"/>
    <col min="14594" max="14594" width="7.42578125" customWidth="1"/>
    <col min="14595" max="14595" width="8" customWidth="1"/>
    <col min="14596" max="14596" width="8.140625" customWidth="1"/>
    <col min="14597" max="14597" width="7.85546875" customWidth="1"/>
    <col min="14598" max="14598" width="6.85546875" customWidth="1"/>
    <col min="14599" max="14599" width="6.28515625" customWidth="1"/>
    <col min="14600" max="14600" width="13.7109375" customWidth="1"/>
    <col min="14601" max="14601" width="14.85546875" customWidth="1"/>
    <col min="14602" max="14602" width="7.140625" customWidth="1"/>
    <col min="14603" max="14603" width="7.85546875" customWidth="1"/>
    <col min="14604" max="14604" width="7.140625" customWidth="1"/>
    <col min="14605" max="14605" width="13.85546875" customWidth="1"/>
    <col min="14606" max="14606" width="7.42578125" customWidth="1"/>
    <col min="14607" max="14607" width="11.5703125" customWidth="1"/>
    <col min="14608" max="14608" width="7.28515625" customWidth="1"/>
    <col min="14844" max="14844" width="4" customWidth="1"/>
    <col min="14845" max="14845" width="24.85546875" customWidth="1"/>
    <col min="14846" max="14846" width="8" customWidth="1"/>
    <col min="14847" max="14847" width="6.85546875" customWidth="1"/>
    <col min="14848" max="14848" width="6.5703125" customWidth="1"/>
    <col min="14849" max="14849" width="7.140625" customWidth="1"/>
    <col min="14850" max="14850" width="7.42578125" customWidth="1"/>
    <col min="14851" max="14851" width="8" customWidth="1"/>
    <col min="14852" max="14852" width="8.140625" customWidth="1"/>
    <col min="14853" max="14853" width="7.85546875" customWidth="1"/>
    <col min="14854" max="14854" width="6.85546875" customWidth="1"/>
    <col min="14855" max="14855" width="6.28515625" customWidth="1"/>
    <col min="14856" max="14856" width="13.7109375" customWidth="1"/>
    <col min="14857" max="14857" width="14.85546875" customWidth="1"/>
    <col min="14858" max="14858" width="7.140625" customWidth="1"/>
    <col min="14859" max="14859" width="7.85546875" customWidth="1"/>
    <col min="14860" max="14860" width="7.140625" customWidth="1"/>
    <col min="14861" max="14861" width="13.85546875" customWidth="1"/>
    <col min="14862" max="14862" width="7.42578125" customWidth="1"/>
    <col min="14863" max="14863" width="11.5703125" customWidth="1"/>
    <col min="14864" max="14864" width="7.28515625" customWidth="1"/>
    <col min="15100" max="15100" width="4" customWidth="1"/>
    <col min="15101" max="15101" width="24.85546875" customWidth="1"/>
    <col min="15102" max="15102" width="8" customWidth="1"/>
    <col min="15103" max="15103" width="6.85546875" customWidth="1"/>
    <col min="15104" max="15104" width="6.5703125" customWidth="1"/>
    <col min="15105" max="15105" width="7.140625" customWidth="1"/>
    <col min="15106" max="15106" width="7.42578125" customWidth="1"/>
    <col min="15107" max="15107" width="8" customWidth="1"/>
    <col min="15108" max="15108" width="8.140625" customWidth="1"/>
    <col min="15109" max="15109" width="7.85546875" customWidth="1"/>
    <col min="15110" max="15110" width="6.85546875" customWidth="1"/>
    <col min="15111" max="15111" width="6.28515625" customWidth="1"/>
    <col min="15112" max="15112" width="13.7109375" customWidth="1"/>
    <col min="15113" max="15113" width="14.85546875" customWidth="1"/>
    <col min="15114" max="15114" width="7.140625" customWidth="1"/>
    <col min="15115" max="15115" width="7.85546875" customWidth="1"/>
    <col min="15116" max="15116" width="7.140625" customWidth="1"/>
    <col min="15117" max="15117" width="13.85546875" customWidth="1"/>
    <col min="15118" max="15118" width="7.42578125" customWidth="1"/>
    <col min="15119" max="15119" width="11.5703125" customWidth="1"/>
    <col min="15120" max="15120" width="7.28515625" customWidth="1"/>
    <col min="15356" max="15356" width="4" customWidth="1"/>
    <col min="15357" max="15357" width="24.85546875" customWidth="1"/>
    <col min="15358" max="15358" width="8" customWidth="1"/>
    <col min="15359" max="15359" width="6.85546875" customWidth="1"/>
    <col min="15360" max="15360" width="6.5703125" customWidth="1"/>
    <col min="15361" max="15361" width="7.140625" customWidth="1"/>
    <col min="15362" max="15362" width="7.42578125" customWidth="1"/>
    <col min="15363" max="15363" width="8" customWidth="1"/>
    <col min="15364" max="15364" width="8.140625" customWidth="1"/>
    <col min="15365" max="15365" width="7.85546875" customWidth="1"/>
    <col min="15366" max="15366" width="6.85546875" customWidth="1"/>
    <col min="15367" max="15367" width="6.28515625" customWidth="1"/>
    <col min="15368" max="15368" width="13.7109375" customWidth="1"/>
    <col min="15369" max="15369" width="14.85546875" customWidth="1"/>
    <col min="15370" max="15370" width="7.140625" customWidth="1"/>
    <col min="15371" max="15371" width="7.85546875" customWidth="1"/>
    <col min="15372" max="15372" width="7.140625" customWidth="1"/>
    <col min="15373" max="15373" width="13.85546875" customWidth="1"/>
    <col min="15374" max="15374" width="7.42578125" customWidth="1"/>
    <col min="15375" max="15375" width="11.5703125" customWidth="1"/>
    <col min="15376" max="15376" width="7.28515625" customWidth="1"/>
    <col min="15612" max="15612" width="4" customWidth="1"/>
    <col min="15613" max="15613" width="24.85546875" customWidth="1"/>
    <col min="15614" max="15614" width="8" customWidth="1"/>
    <col min="15615" max="15615" width="6.85546875" customWidth="1"/>
    <col min="15616" max="15616" width="6.5703125" customWidth="1"/>
    <col min="15617" max="15617" width="7.140625" customWidth="1"/>
    <col min="15618" max="15618" width="7.42578125" customWidth="1"/>
    <col min="15619" max="15619" width="8" customWidth="1"/>
    <col min="15620" max="15620" width="8.140625" customWidth="1"/>
    <col min="15621" max="15621" width="7.85546875" customWidth="1"/>
    <col min="15622" max="15622" width="6.85546875" customWidth="1"/>
    <col min="15623" max="15623" width="6.28515625" customWidth="1"/>
    <col min="15624" max="15624" width="13.7109375" customWidth="1"/>
    <col min="15625" max="15625" width="14.85546875" customWidth="1"/>
    <col min="15626" max="15626" width="7.140625" customWidth="1"/>
    <col min="15627" max="15627" width="7.85546875" customWidth="1"/>
    <col min="15628" max="15628" width="7.140625" customWidth="1"/>
    <col min="15629" max="15629" width="13.85546875" customWidth="1"/>
    <col min="15630" max="15630" width="7.42578125" customWidth="1"/>
    <col min="15631" max="15631" width="11.5703125" customWidth="1"/>
    <col min="15632" max="15632" width="7.28515625" customWidth="1"/>
    <col min="15868" max="15868" width="4" customWidth="1"/>
    <col min="15869" max="15869" width="24.85546875" customWidth="1"/>
    <col min="15870" max="15870" width="8" customWidth="1"/>
    <col min="15871" max="15871" width="6.85546875" customWidth="1"/>
    <col min="15872" max="15872" width="6.5703125" customWidth="1"/>
    <col min="15873" max="15873" width="7.140625" customWidth="1"/>
    <col min="15874" max="15874" width="7.42578125" customWidth="1"/>
    <col min="15875" max="15875" width="8" customWidth="1"/>
    <col min="15876" max="15876" width="8.140625" customWidth="1"/>
    <col min="15877" max="15877" width="7.85546875" customWidth="1"/>
    <col min="15878" max="15878" width="6.85546875" customWidth="1"/>
    <col min="15879" max="15879" width="6.28515625" customWidth="1"/>
    <col min="15880" max="15880" width="13.7109375" customWidth="1"/>
    <col min="15881" max="15881" width="14.85546875" customWidth="1"/>
    <col min="15882" max="15882" width="7.140625" customWidth="1"/>
    <col min="15883" max="15883" width="7.85546875" customWidth="1"/>
    <col min="15884" max="15884" width="7.140625" customWidth="1"/>
    <col min="15885" max="15885" width="13.85546875" customWidth="1"/>
    <col min="15886" max="15886" width="7.42578125" customWidth="1"/>
    <col min="15887" max="15887" width="11.5703125" customWidth="1"/>
    <col min="15888" max="15888" width="7.28515625" customWidth="1"/>
    <col min="16124" max="16124" width="4" customWidth="1"/>
    <col min="16125" max="16125" width="24.85546875" customWidth="1"/>
    <col min="16126" max="16126" width="8" customWidth="1"/>
    <col min="16127" max="16127" width="6.85546875" customWidth="1"/>
    <col min="16128" max="16128" width="6.5703125" customWidth="1"/>
    <col min="16129" max="16129" width="7.140625" customWidth="1"/>
    <col min="16130" max="16130" width="7.42578125" customWidth="1"/>
    <col min="16131" max="16131" width="8" customWidth="1"/>
    <col min="16132" max="16132" width="8.140625" customWidth="1"/>
    <col min="16133" max="16133" width="7.85546875" customWidth="1"/>
    <col min="16134" max="16134" width="6.85546875" customWidth="1"/>
    <col min="16135" max="16135" width="6.28515625" customWidth="1"/>
    <col min="16136" max="16136" width="13.7109375" customWidth="1"/>
    <col min="16137" max="16137" width="14.85546875" customWidth="1"/>
    <col min="16138" max="16138" width="7.140625" customWidth="1"/>
    <col min="16139" max="16139" width="7.85546875" customWidth="1"/>
    <col min="16140" max="16140" width="7.140625" customWidth="1"/>
    <col min="16141" max="16141" width="13.85546875" customWidth="1"/>
    <col min="16142" max="16142" width="7.42578125" customWidth="1"/>
    <col min="16143" max="16143" width="11.5703125" customWidth="1"/>
    <col min="16144" max="16144" width="7.28515625" customWidth="1"/>
  </cols>
  <sheetData>
    <row r="1" spans="1:16" ht="18">
      <c r="D1" s="49" t="s">
        <v>63</v>
      </c>
      <c r="I1" s="49"/>
      <c r="J1" s="49"/>
      <c r="K1" s="49"/>
      <c r="O1" s="48"/>
      <c r="P1" s="48"/>
    </row>
    <row r="2" spans="1:16">
      <c r="B2" s="51" t="s">
        <v>120</v>
      </c>
      <c r="C2" s="51"/>
      <c r="D2" s="51"/>
      <c r="E2" s="51"/>
      <c r="F2" s="51"/>
      <c r="G2" s="51"/>
      <c r="H2" s="51"/>
      <c r="I2" s="51"/>
      <c r="M2" s="51"/>
      <c r="N2" s="51"/>
      <c r="O2" s="51"/>
      <c r="P2" s="51"/>
    </row>
    <row r="3" spans="1:16" ht="18.75">
      <c r="B3" s="400" t="s">
        <v>175</v>
      </c>
      <c r="C3" s="401"/>
      <c r="D3" s="401"/>
      <c r="E3" s="401"/>
      <c r="F3" s="401"/>
      <c r="G3" s="401"/>
      <c r="H3" s="401"/>
      <c r="I3" s="401"/>
      <c r="J3" s="401"/>
      <c r="K3" s="401"/>
      <c r="O3" s="52"/>
      <c r="P3" s="52"/>
    </row>
    <row r="4" spans="1:16" ht="15" customHeight="1">
      <c r="A4" s="2"/>
      <c r="B4" s="194"/>
      <c r="C4" s="181"/>
      <c r="D4" s="182" t="s">
        <v>76</v>
      </c>
      <c r="E4" s="182"/>
      <c r="F4" s="182"/>
      <c r="G4" s="182"/>
      <c r="H4" s="182"/>
      <c r="I4" s="182"/>
      <c r="J4" s="183"/>
      <c r="K4" s="184" t="s">
        <v>72</v>
      </c>
    </row>
    <row r="5" spans="1:16" ht="15" customHeight="1">
      <c r="A5" s="4" t="s">
        <v>9</v>
      </c>
      <c r="B5" s="195" t="s">
        <v>10</v>
      </c>
      <c r="C5" s="398" t="s">
        <v>64</v>
      </c>
      <c r="D5" s="399"/>
      <c r="E5" s="398" t="s">
        <v>65</v>
      </c>
      <c r="F5" s="399"/>
      <c r="G5" s="396" t="s">
        <v>116</v>
      </c>
      <c r="H5" s="397"/>
      <c r="I5" s="398" t="s">
        <v>75</v>
      </c>
      <c r="J5" s="399"/>
      <c r="K5" s="185" t="s">
        <v>73</v>
      </c>
    </row>
    <row r="6" spans="1:16" ht="15.75">
      <c r="A6" s="5" t="s">
        <v>18</v>
      </c>
      <c r="B6" s="196"/>
      <c r="C6" s="191" t="s">
        <v>12</v>
      </c>
      <c r="D6" s="191" t="s">
        <v>117</v>
      </c>
      <c r="E6" s="191" t="s">
        <v>12</v>
      </c>
      <c r="F6" s="191" t="s">
        <v>117</v>
      </c>
      <c r="G6" s="191" t="s">
        <v>12</v>
      </c>
      <c r="H6" s="191" t="s">
        <v>117</v>
      </c>
      <c r="I6" s="191" t="s">
        <v>12</v>
      </c>
      <c r="J6" s="191" t="s">
        <v>117</v>
      </c>
      <c r="K6" s="186" t="s">
        <v>74</v>
      </c>
    </row>
    <row r="7" spans="1:16" ht="15.75">
      <c r="A7" s="27">
        <v>1</v>
      </c>
      <c r="B7" s="197" t="s">
        <v>49</v>
      </c>
      <c r="C7" s="192"/>
      <c r="D7" s="192"/>
      <c r="E7" s="192"/>
      <c r="F7" s="192"/>
      <c r="G7" s="192"/>
      <c r="H7" s="192"/>
      <c r="I7" s="192"/>
      <c r="J7" s="192"/>
      <c r="K7" s="187"/>
    </row>
    <row r="8" spans="1:16">
      <c r="A8" s="26">
        <v>2</v>
      </c>
      <c r="B8" s="198" t="s">
        <v>50</v>
      </c>
      <c r="C8" s="192"/>
      <c r="D8" s="193"/>
      <c r="E8" s="193"/>
      <c r="F8" s="193"/>
      <c r="G8" s="193"/>
      <c r="H8" s="193"/>
      <c r="I8" s="193"/>
      <c r="J8" s="193"/>
      <c r="K8" s="16"/>
    </row>
    <row r="9" spans="1:16">
      <c r="A9" s="26">
        <v>3</v>
      </c>
      <c r="B9" s="198" t="s">
        <v>51</v>
      </c>
      <c r="C9" s="192"/>
      <c r="D9" s="193"/>
      <c r="E9" s="193"/>
      <c r="F9" s="193"/>
      <c r="G9" s="193"/>
      <c r="H9" s="193"/>
      <c r="I9" s="193"/>
      <c r="J9" s="193"/>
      <c r="K9" s="16"/>
    </row>
    <row r="10" spans="1:16">
      <c r="A10" s="26">
        <v>4</v>
      </c>
      <c r="B10" s="198" t="s">
        <v>156</v>
      </c>
      <c r="C10" s="192"/>
      <c r="D10" s="193"/>
      <c r="E10" s="193"/>
      <c r="F10" s="193"/>
      <c r="G10" s="193"/>
      <c r="H10" s="193"/>
      <c r="I10" s="193"/>
      <c r="J10" s="193"/>
      <c r="K10" s="16"/>
    </row>
    <row r="11" spans="1:16">
      <c r="A11" s="26">
        <v>5</v>
      </c>
      <c r="B11" s="198" t="s">
        <v>52</v>
      </c>
      <c r="C11" s="192"/>
      <c r="D11" s="193"/>
      <c r="E11" s="193"/>
      <c r="F11" s="193"/>
      <c r="G11" s="193"/>
      <c r="H11" s="193"/>
      <c r="I11" s="193"/>
      <c r="J11" s="193"/>
      <c r="K11" s="16"/>
    </row>
    <row r="12" spans="1:16">
      <c r="A12" s="26">
        <v>6</v>
      </c>
      <c r="B12" s="198" t="s">
        <v>25</v>
      </c>
      <c r="C12" s="192"/>
      <c r="D12" s="193"/>
      <c r="E12" s="193"/>
      <c r="F12" s="193"/>
      <c r="G12" s="193"/>
      <c r="H12" s="193"/>
      <c r="I12" s="193"/>
      <c r="J12" s="193"/>
      <c r="K12" s="16"/>
    </row>
    <row r="13" spans="1:16">
      <c r="A13" s="26">
        <v>7</v>
      </c>
      <c r="B13" s="198" t="s">
        <v>26</v>
      </c>
      <c r="C13" s="192"/>
      <c r="D13" s="193"/>
      <c r="E13" s="193"/>
      <c r="F13" s="193"/>
      <c r="G13" s="193"/>
      <c r="H13" s="193"/>
      <c r="I13" s="193"/>
      <c r="J13" s="193"/>
      <c r="K13" s="16"/>
    </row>
    <row r="14" spans="1:16">
      <c r="A14" s="26">
        <v>8</v>
      </c>
      <c r="B14" s="198" t="s">
        <v>166</v>
      </c>
      <c r="C14" s="192"/>
      <c r="D14" s="193"/>
      <c r="E14" s="193"/>
      <c r="F14" s="193"/>
      <c r="G14" s="193"/>
      <c r="H14" s="193"/>
      <c r="I14" s="193"/>
      <c r="J14" s="193"/>
      <c r="K14" s="16"/>
    </row>
    <row r="15" spans="1:16">
      <c r="A15" s="26">
        <v>9</v>
      </c>
      <c r="B15" s="198" t="s">
        <v>28</v>
      </c>
      <c r="C15" s="192"/>
      <c r="D15" s="193"/>
      <c r="E15" s="193"/>
      <c r="F15" s="193"/>
      <c r="G15" s="193"/>
      <c r="H15" s="193"/>
      <c r="I15" s="193"/>
      <c r="J15" s="193"/>
      <c r="K15" s="16"/>
    </row>
    <row r="16" spans="1:16">
      <c r="A16" s="26">
        <v>10</v>
      </c>
      <c r="B16" s="198" t="s">
        <v>29</v>
      </c>
      <c r="C16" s="192"/>
      <c r="D16" s="193"/>
      <c r="E16" s="193"/>
      <c r="F16" s="193"/>
      <c r="G16" s="193"/>
      <c r="H16" s="193"/>
      <c r="I16" s="193"/>
      <c r="J16" s="193"/>
      <c r="K16" s="16"/>
    </row>
    <row r="17" spans="1:11">
      <c r="A17" s="26">
        <v>11</v>
      </c>
      <c r="B17" s="198" t="s">
        <v>30</v>
      </c>
      <c r="C17" s="192"/>
      <c r="D17" s="193"/>
      <c r="E17" s="193"/>
      <c r="F17" s="193"/>
      <c r="G17" s="193"/>
      <c r="H17" s="193"/>
      <c r="I17" s="193"/>
      <c r="J17" s="193"/>
      <c r="K17" s="16"/>
    </row>
    <row r="18" spans="1:11">
      <c r="A18" s="26">
        <v>12</v>
      </c>
      <c r="B18" s="198" t="s">
        <v>31</v>
      </c>
      <c r="C18" s="192"/>
      <c r="D18" s="193"/>
      <c r="E18" s="193"/>
      <c r="F18" s="193"/>
      <c r="G18" s="193"/>
      <c r="H18" s="193"/>
      <c r="I18" s="193"/>
      <c r="J18" s="193"/>
      <c r="K18" s="16"/>
    </row>
    <row r="19" spans="1:11" ht="24">
      <c r="A19" s="26">
        <v>13</v>
      </c>
      <c r="B19" s="352" t="s">
        <v>163</v>
      </c>
      <c r="C19" s="192">
        <v>253</v>
      </c>
      <c r="D19" s="193">
        <v>1008</v>
      </c>
      <c r="E19" s="336">
        <v>153</v>
      </c>
      <c r="F19" s="193">
        <v>2315</v>
      </c>
      <c r="G19" s="193">
        <v>79</v>
      </c>
      <c r="H19" s="193">
        <v>1178.5</v>
      </c>
      <c r="I19" s="336"/>
      <c r="J19" s="336"/>
      <c r="K19" s="16"/>
    </row>
    <row r="20" spans="1:11">
      <c r="A20" s="26">
        <v>15</v>
      </c>
      <c r="B20" s="198" t="s">
        <v>33</v>
      </c>
      <c r="C20" s="192"/>
      <c r="D20" s="193"/>
      <c r="E20" s="193"/>
      <c r="F20" s="193"/>
      <c r="G20" s="193"/>
      <c r="H20" s="193"/>
      <c r="I20" s="193"/>
      <c r="J20" s="193"/>
      <c r="K20" s="16"/>
    </row>
    <row r="21" spans="1:11">
      <c r="A21" s="26">
        <v>16</v>
      </c>
      <c r="B21" s="198" t="s">
        <v>34</v>
      </c>
      <c r="C21" s="192"/>
      <c r="D21" s="193"/>
      <c r="E21" s="193"/>
      <c r="F21" s="193"/>
      <c r="G21" s="193"/>
      <c r="H21" s="193"/>
      <c r="I21" s="193"/>
      <c r="J21" s="193"/>
      <c r="K21" s="16"/>
    </row>
    <row r="22" spans="1:11">
      <c r="A22" s="26">
        <v>17</v>
      </c>
      <c r="B22" s="198" t="s">
        <v>159</v>
      </c>
      <c r="C22" s="192"/>
      <c r="D22" s="193"/>
      <c r="E22" s="193"/>
      <c r="F22" s="193"/>
      <c r="G22" s="193"/>
      <c r="H22" s="193"/>
      <c r="I22" s="193"/>
      <c r="J22" s="193"/>
      <c r="K22" s="16"/>
    </row>
    <row r="23" spans="1:11">
      <c r="A23" s="26">
        <v>18</v>
      </c>
      <c r="B23" s="198" t="s">
        <v>35</v>
      </c>
      <c r="C23" s="192"/>
      <c r="D23" s="193"/>
      <c r="E23" s="193"/>
      <c r="F23" s="193"/>
      <c r="G23" s="193"/>
      <c r="H23" s="193"/>
      <c r="I23" s="193"/>
      <c r="J23" s="193"/>
      <c r="K23" s="16"/>
    </row>
    <row r="24" spans="1:11">
      <c r="A24" s="26">
        <v>19</v>
      </c>
      <c r="B24" s="198" t="s">
        <v>93</v>
      </c>
      <c r="C24" s="192"/>
      <c r="D24" s="193"/>
      <c r="E24" s="193"/>
      <c r="F24" s="193"/>
      <c r="G24" s="193"/>
      <c r="H24" s="193"/>
      <c r="I24" s="193"/>
      <c r="J24" s="193"/>
      <c r="K24" s="16"/>
    </row>
    <row r="25" spans="1:11">
      <c r="A25" s="26">
        <v>20</v>
      </c>
      <c r="B25" s="198" t="s">
        <v>118</v>
      </c>
      <c r="C25" s="192"/>
      <c r="D25" s="193"/>
      <c r="E25" s="193"/>
      <c r="F25" s="193"/>
      <c r="G25" s="193"/>
      <c r="H25" s="193"/>
      <c r="I25" s="193"/>
      <c r="J25" s="193"/>
      <c r="K25" s="171"/>
    </row>
    <row r="26" spans="1:11">
      <c r="A26" s="26">
        <v>21</v>
      </c>
      <c r="B26" s="198" t="s">
        <v>101</v>
      </c>
      <c r="C26" s="192"/>
      <c r="D26" s="193"/>
      <c r="E26" s="193"/>
      <c r="F26" s="193"/>
      <c r="G26" s="193"/>
      <c r="H26" s="193"/>
      <c r="I26" s="193"/>
      <c r="J26" s="193"/>
      <c r="K26" s="165"/>
    </row>
    <row r="27" spans="1:11">
      <c r="A27" s="26">
        <v>22</v>
      </c>
      <c r="B27" s="198" t="s">
        <v>119</v>
      </c>
      <c r="C27" s="192"/>
      <c r="D27" s="193"/>
      <c r="E27" s="193"/>
      <c r="F27" s="193"/>
      <c r="G27" s="193"/>
      <c r="H27" s="193"/>
      <c r="I27" s="193"/>
      <c r="J27" s="193"/>
      <c r="K27" s="165"/>
    </row>
    <row r="28" spans="1:11">
      <c r="A28" s="26">
        <v>23</v>
      </c>
      <c r="B28" s="198" t="s">
        <v>102</v>
      </c>
      <c r="C28" s="192"/>
      <c r="D28" s="193"/>
      <c r="E28" s="193"/>
      <c r="F28" s="193"/>
      <c r="G28" s="193"/>
      <c r="H28" s="193"/>
      <c r="I28" s="193"/>
      <c r="J28" s="193"/>
      <c r="K28" s="171"/>
    </row>
    <row r="29" spans="1:11">
      <c r="A29" s="26">
        <v>24</v>
      </c>
      <c r="B29" s="198" t="s">
        <v>36</v>
      </c>
      <c r="C29" s="192"/>
      <c r="D29" s="193"/>
      <c r="E29" s="193"/>
      <c r="F29" s="193"/>
      <c r="G29" s="193"/>
      <c r="H29" s="193"/>
      <c r="I29" s="193"/>
      <c r="J29" s="193"/>
      <c r="K29" s="164"/>
    </row>
    <row r="30" spans="1:11">
      <c r="A30" s="26">
        <v>25</v>
      </c>
      <c r="B30" s="200" t="s">
        <v>37</v>
      </c>
      <c r="C30" s="192">
        <f>SUM(C7:C29)</f>
        <v>253</v>
      </c>
      <c r="D30" s="193">
        <f t="shared" ref="D30:J30" si="0">SUM(D7:D29)</f>
        <v>1008</v>
      </c>
      <c r="E30" s="193">
        <f>SUM(E7:E29)</f>
        <v>153</v>
      </c>
      <c r="F30" s="193">
        <f>SUM(F7:F29)</f>
        <v>2315</v>
      </c>
      <c r="G30" s="193">
        <f t="shared" si="0"/>
        <v>79</v>
      </c>
      <c r="H30" s="193">
        <f t="shared" si="0"/>
        <v>1178.5</v>
      </c>
      <c r="I30" s="193">
        <f t="shared" si="0"/>
        <v>0</v>
      </c>
      <c r="J30" s="193">
        <f t="shared" si="0"/>
        <v>0</v>
      </c>
      <c r="K30" s="188">
        <f>SUM(K7:K29)</f>
        <v>0</v>
      </c>
    </row>
    <row r="31" spans="1:11">
      <c r="A31" s="26">
        <v>26</v>
      </c>
      <c r="B31" s="198" t="s">
        <v>38</v>
      </c>
      <c r="C31" s="192">
        <v>324</v>
      </c>
      <c r="D31" s="193">
        <v>810</v>
      </c>
      <c r="E31" s="193"/>
      <c r="F31" s="193"/>
      <c r="G31" s="193"/>
      <c r="H31" s="193"/>
      <c r="I31" s="193"/>
      <c r="J31" s="193"/>
      <c r="K31" s="16"/>
    </row>
    <row r="32" spans="1:11">
      <c r="A32" s="26">
        <v>27</v>
      </c>
      <c r="B32" s="198" t="s">
        <v>39</v>
      </c>
      <c r="C32" s="192"/>
      <c r="D32" s="193"/>
      <c r="E32" s="193"/>
      <c r="F32" s="193"/>
      <c r="G32" s="193"/>
      <c r="H32" s="193"/>
      <c r="I32" s="193"/>
      <c r="J32" s="193"/>
      <c r="K32" s="16"/>
    </row>
    <row r="33" spans="1:11">
      <c r="A33" s="26">
        <v>28</v>
      </c>
      <c r="B33" s="200" t="s">
        <v>40</v>
      </c>
      <c r="C33" s="192">
        <f>SUM(C30:C32)</f>
        <v>577</v>
      </c>
      <c r="D33" s="193">
        <f t="shared" ref="D33:J33" si="1">SUM(D30:D32)</f>
        <v>1818</v>
      </c>
      <c r="E33" s="193">
        <f t="shared" si="1"/>
        <v>153</v>
      </c>
      <c r="F33" s="193">
        <f t="shared" si="1"/>
        <v>2315</v>
      </c>
      <c r="G33" s="193">
        <f t="shared" si="1"/>
        <v>79</v>
      </c>
      <c r="H33" s="193">
        <f t="shared" si="1"/>
        <v>1178.5</v>
      </c>
      <c r="I33" s="193">
        <f t="shared" si="1"/>
        <v>0</v>
      </c>
      <c r="J33" s="193">
        <f t="shared" si="1"/>
        <v>0</v>
      </c>
      <c r="K33" s="16">
        <f>SUM(K30:K32)</f>
        <v>0</v>
      </c>
    </row>
    <row r="34" spans="1:11">
      <c r="A34" s="26">
        <v>29</v>
      </c>
      <c r="B34" s="201">
        <v>2022</v>
      </c>
      <c r="C34" s="192">
        <v>662</v>
      </c>
      <c r="D34" s="193">
        <v>1445</v>
      </c>
      <c r="E34" s="193">
        <v>600</v>
      </c>
      <c r="F34" s="193">
        <v>2933.7</v>
      </c>
      <c r="G34" s="193">
        <v>340</v>
      </c>
      <c r="H34" s="193">
        <v>1584</v>
      </c>
      <c r="I34" s="193">
        <v>134</v>
      </c>
      <c r="J34" s="193">
        <v>898.3</v>
      </c>
      <c r="K34" s="16">
        <v>50</v>
      </c>
    </row>
  </sheetData>
  <mergeCells count="5">
    <mergeCell ref="G5:H5"/>
    <mergeCell ref="C5:D5"/>
    <mergeCell ref="E5:F5"/>
    <mergeCell ref="I5:J5"/>
    <mergeCell ref="B3:K3"/>
  </mergeCells>
  <pageMargins left="0" right="0" top="0.55118110236220474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23"/>
  <sheetViews>
    <sheetView topLeftCell="A4" workbookViewId="0">
      <selection activeCell="A4" sqref="A4:D4"/>
    </sheetView>
  </sheetViews>
  <sheetFormatPr defaultRowHeight="15"/>
  <cols>
    <col min="1" max="1" width="4.85546875" customWidth="1"/>
    <col min="2" max="2" width="39.85546875" customWidth="1"/>
    <col min="3" max="3" width="15.42578125" customWidth="1"/>
    <col min="4" max="4" width="15" customWidth="1"/>
    <col min="257" max="257" width="4.85546875" customWidth="1"/>
    <col min="258" max="258" width="39.85546875" customWidth="1"/>
    <col min="259" max="259" width="15.42578125" customWidth="1"/>
    <col min="260" max="260" width="15" customWidth="1"/>
    <col min="513" max="513" width="4.85546875" customWidth="1"/>
    <col min="514" max="514" width="39.85546875" customWidth="1"/>
    <col min="515" max="515" width="15.42578125" customWidth="1"/>
    <col min="516" max="516" width="15" customWidth="1"/>
    <col min="769" max="769" width="4.85546875" customWidth="1"/>
    <col min="770" max="770" width="39.85546875" customWidth="1"/>
    <col min="771" max="771" width="15.42578125" customWidth="1"/>
    <col min="772" max="772" width="15" customWidth="1"/>
    <col min="1025" max="1025" width="4.85546875" customWidth="1"/>
    <col min="1026" max="1026" width="39.85546875" customWidth="1"/>
    <col min="1027" max="1027" width="15.42578125" customWidth="1"/>
    <col min="1028" max="1028" width="15" customWidth="1"/>
    <col min="1281" max="1281" width="4.85546875" customWidth="1"/>
    <col min="1282" max="1282" width="39.85546875" customWidth="1"/>
    <col min="1283" max="1283" width="15.42578125" customWidth="1"/>
    <col min="1284" max="1284" width="15" customWidth="1"/>
    <col min="1537" max="1537" width="4.85546875" customWidth="1"/>
    <col min="1538" max="1538" width="39.85546875" customWidth="1"/>
    <col min="1539" max="1539" width="15.42578125" customWidth="1"/>
    <col min="1540" max="1540" width="15" customWidth="1"/>
    <col min="1793" max="1793" width="4.85546875" customWidth="1"/>
    <col min="1794" max="1794" width="39.85546875" customWidth="1"/>
    <col min="1795" max="1795" width="15.42578125" customWidth="1"/>
    <col min="1796" max="1796" width="15" customWidth="1"/>
    <col min="2049" max="2049" width="4.85546875" customWidth="1"/>
    <col min="2050" max="2050" width="39.85546875" customWidth="1"/>
    <col min="2051" max="2051" width="15.42578125" customWidth="1"/>
    <col min="2052" max="2052" width="15" customWidth="1"/>
    <col min="2305" max="2305" width="4.85546875" customWidth="1"/>
    <col min="2306" max="2306" width="39.85546875" customWidth="1"/>
    <col min="2307" max="2307" width="15.42578125" customWidth="1"/>
    <col min="2308" max="2308" width="15" customWidth="1"/>
    <col min="2561" max="2561" width="4.85546875" customWidth="1"/>
    <col min="2562" max="2562" width="39.85546875" customWidth="1"/>
    <col min="2563" max="2563" width="15.42578125" customWidth="1"/>
    <col min="2564" max="2564" width="15" customWidth="1"/>
    <col min="2817" max="2817" width="4.85546875" customWidth="1"/>
    <col min="2818" max="2818" width="39.85546875" customWidth="1"/>
    <col min="2819" max="2819" width="15.42578125" customWidth="1"/>
    <col min="2820" max="2820" width="15" customWidth="1"/>
    <col min="3073" max="3073" width="4.85546875" customWidth="1"/>
    <col min="3074" max="3074" width="39.85546875" customWidth="1"/>
    <col min="3075" max="3075" width="15.42578125" customWidth="1"/>
    <col min="3076" max="3076" width="15" customWidth="1"/>
    <col min="3329" max="3329" width="4.85546875" customWidth="1"/>
    <col min="3330" max="3330" width="39.85546875" customWidth="1"/>
    <col min="3331" max="3331" width="15.42578125" customWidth="1"/>
    <col min="3332" max="3332" width="15" customWidth="1"/>
    <col min="3585" max="3585" width="4.85546875" customWidth="1"/>
    <col min="3586" max="3586" width="39.85546875" customWidth="1"/>
    <col min="3587" max="3587" width="15.42578125" customWidth="1"/>
    <col min="3588" max="3588" width="15" customWidth="1"/>
    <col min="3841" max="3841" width="4.85546875" customWidth="1"/>
    <col min="3842" max="3842" width="39.85546875" customWidth="1"/>
    <col min="3843" max="3843" width="15.42578125" customWidth="1"/>
    <col min="3844" max="3844" width="15" customWidth="1"/>
    <col min="4097" max="4097" width="4.85546875" customWidth="1"/>
    <col min="4098" max="4098" width="39.85546875" customWidth="1"/>
    <col min="4099" max="4099" width="15.42578125" customWidth="1"/>
    <col min="4100" max="4100" width="15" customWidth="1"/>
    <col min="4353" max="4353" width="4.85546875" customWidth="1"/>
    <col min="4354" max="4354" width="39.85546875" customWidth="1"/>
    <col min="4355" max="4355" width="15.42578125" customWidth="1"/>
    <col min="4356" max="4356" width="15" customWidth="1"/>
    <col min="4609" max="4609" width="4.85546875" customWidth="1"/>
    <col min="4610" max="4610" width="39.85546875" customWidth="1"/>
    <col min="4611" max="4611" width="15.42578125" customWidth="1"/>
    <col min="4612" max="4612" width="15" customWidth="1"/>
    <col min="4865" max="4865" width="4.85546875" customWidth="1"/>
    <col min="4866" max="4866" width="39.85546875" customWidth="1"/>
    <col min="4867" max="4867" width="15.42578125" customWidth="1"/>
    <col min="4868" max="4868" width="15" customWidth="1"/>
    <col min="5121" max="5121" width="4.85546875" customWidth="1"/>
    <col min="5122" max="5122" width="39.85546875" customWidth="1"/>
    <col min="5123" max="5123" width="15.42578125" customWidth="1"/>
    <col min="5124" max="5124" width="15" customWidth="1"/>
    <col min="5377" max="5377" width="4.85546875" customWidth="1"/>
    <col min="5378" max="5378" width="39.85546875" customWidth="1"/>
    <col min="5379" max="5379" width="15.42578125" customWidth="1"/>
    <col min="5380" max="5380" width="15" customWidth="1"/>
    <col min="5633" max="5633" width="4.85546875" customWidth="1"/>
    <col min="5634" max="5634" width="39.85546875" customWidth="1"/>
    <col min="5635" max="5635" width="15.42578125" customWidth="1"/>
    <col min="5636" max="5636" width="15" customWidth="1"/>
    <col min="5889" max="5889" width="4.85546875" customWidth="1"/>
    <col min="5890" max="5890" width="39.85546875" customWidth="1"/>
    <col min="5891" max="5891" width="15.42578125" customWidth="1"/>
    <col min="5892" max="5892" width="15" customWidth="1"/>
    <col min="6145" max="6145" width="4.85546875" customWidth="1"/>
    <col min="6146" max="6146" width="39.85546875" customWidth="1"/>
    <col min="6147" max="6147" width="15.42578125" customWidth="1"/>
    <col min="6148" max="6148" width="15" customWidth="1"/>
    <col min="6401" max="6401" width="4.85546875" customWidth="1"/>
    <col min="6402" max="6402" width="39.85546875" customWidth="1"/>
    <col min="6403" max="6403" width="15.42578125" customWidth="1"/>
    <col min="6404" max="6404" width="15" customWidth="1"/>
    <col min="6657" max="6657" width="4.85546875" customWidth="1"/>
    <col min="6658" max="6658" width="39.85546875" customWidth="1"/>
    <col min="6659" max="6659" width="15.42578125" customWidth="1"/>
    <col min="6660" max="6660" width="15" customWidth="1"/>
    <col min="6913" max="6913" width="4.85546875" customWidth="1"/>
    <col min="6914" max="6914" width="39.85546875" customWidth="1"/>
    <col min="6915" max="6915" width="15.42578125" customWidth="1"/>
    <col min="6916" max="6916" width="15" customWidth="1"/>
    <col min="7169" max="7169" width="4.85546875" customWidth="1"/>
    <col min="7170" max="7170" width="39.85546875" customWidth="1"/>
    <col min="7171" max="7171" width="15.42578125" customWidth="1"/>
    <col min="7172" max="7172" width="15" customWidth="1"/>
    <col min="7425" max="7425" width="4.85546875" customWidth="1"/>
    <col min="7426" max="7426" width="39.85546875" customWidth="1"/>
    <col min="7427" max="7427" width="15.42578125" customWidth="1"/>
    <col min="7428" max="7428" width="15" customWidth="1"/>
    <col min="7681" max="7681" width="4.85546875" customWidth="1"/>
    <col min="7682" max="7682" width="39.85546875" customWidth="1"/>
    <col min="7683" max="7683" width="15.42578125" customWidth="1"/>
    <col min="7684" max="7684" width="15" customWidth="1"/>
    <col min="7937" max="7937" width="4.85546875" customWidth="1"/>
    <col min="7938" max="7938" width="39.85546875" customWidth="1"/>
    <col min="7939" max="7939" width="15.42578125" customWidth="1"/>
    <col min="7940" max="7940" width="15" customWidth="1"/>
    <col min="8193" max="8193" width="4.85546875" customWidth="1"/>
    <col min="8194" max="8194" width="39.85546875" customWidth="1"/>
    <col min="8195" max="8195" width="15.42578125" customWidth="1"/>
    <col min="8196" max="8196" width="15" customWidth="1"/>
    <col min="8449" max="8449" width="4.85546875" customWidth="1"/>
    <col min="8450" max="8450" width="39.85546875" customWidth="1"/>
    <col min="8451" max="8451" width="15.42578125" customWidth="1"/>
    <col min="8452" max="8452" width="15" customWidth="1"/>
    <col min="8705" max="8705" width="4.85546875" customWidth="1"/>
    <col min="8706" max="8706" width="39.85546875" customWidth="1"/>
    <col min="8707" max="8707" width="15.42578125" customWidth="1"/>
    <col min="8708" max="8708" width="15" customWidth="1"/>
    <col min="8961" max="8961" width="4.85546875" customWidth="1"/>
    <col min="8962" max="8962" width="39.85546875" customWidth="1"/>
    <col min="8963" max="8963" width="15.42578125" customWidth="1"/>
    <col min="8964" max="8964" width="15" customWidth="1"/>
    <col min="9217" max="9217" width="4.85546875" customWidth="1"/>
    <col min="9218" max="9218" width="39.85546875" customWidth="1"/>
    <col min="9219" max="9219" width="15.42578125" customWidth="1"/>
    <col min="9220" max="9220" width="15" customWidth="1"/>
    <col min="9473" max="9473" width="4.85546875" customWidth="1"/>
    <col min="9474" max="9474" width="39.85546875" customWidth="1"/>
    <col min="9475" max="9475" width="15.42578125" customWidth="1"/>
    <col min="9476" max="9476" width="15" customWidth="1"/>
    <col min="9729" max="9729" width="4.85546875" customWidth="1"/>
    <col min="9730" max="9730" width="39.85546875" customWidth="1"/>
    <col min="9731" max="9731" width="15.42578125" customWidth="1"/>
    <col min="9732" max="9732" width="15" customWidth="1"/>
    <col min="9985" max="9985" width="4.85546875" customWidth="1"/>
    <col min="9986" max="9986" width="39.85546875" customWidth="1"/>
    <col min="9987" max="9987" width="15.42578125" customWidth="1"/>
    <col min="9988" max="9988" width="15" customWidth="1"/>
    <col min="10241" max="10241" width="4.85546875" customWidth="1"/>
    <col min="10242" max="10242" width="39.85546875" customWidth="1"/>
    <col min="10243" max="10243" width="15.42578125" customWidth="1"/>
    <col min="10244" max="10244" width="15" customWidth="1"/>
    <col min="10497" max="10497" width="4.85546875" customWidth="1"/>
    <col min="10498" max="10498" width="39.85546875" customWidth="1"/>
    <col min="10499" max="10499" width="15.42578125" customWidth="1"/>
    <col min="10500" max="10500" width="15" customWidth="1"/>
    <col min="10753" max="10753" width="4.85546875" customWidth="1"/>
    <col min="10754" max="10754" width="39.85546875" customWidth="1"/>
    <col min="10755" max="10755" width="15.42578125" customWidth="1"/>
    <col min="10756" max="10756" width="15" customWidth="1"/>
    <col min="11009" max="11009" width="4.85546875" customWidth="1"/>
    <col min="11010" max="11010" width="39.85546875" customWidth="1"/>
    <col min="11011" max="11011" width="15.42578125" customWidth="1"/>
    <col min="11012" max="11012" width="15" customWidth="1"/>
    <col min="11265" max="11265" width="4.85546875" customWidth="1"/>
    <col min="11266" max="11266" width="39.85546875" customWidth="1"/>
    <col min="11267" max="11267" width="15.42578125" customWidth="1"/>
    <col min="11268" max="11268" width="15" customWidth="1"/>
    <col min="11521" max="11521" width="4.85546875" customWidth="1"/>
    <col min="11522" max="11522" width="39.85546875" customWidth="1"/>
    <col min="11523" max="11523" width="15.42578125" customWidth="1"/>
    <col min="11524" max="11524" width="15" customWidth="1"/>
    <col min="11777" max="11777" width="4.85546875" customWidth="1"/>
    <col min="11778" max="11778" width="39.85546875" customWidth="1"/>
    <col min="11779" max="11779" width="15.42578125" customWidth="1"/>
    <col min="11780" max="11780" width="15" customWidth="1"/>
    <col min="12033" max="12033" width="4.85546875" customWidth="1"/>
    <col min="12034" max="12034" width="39.85546875" customWidth="1"/>
    <col min="12035" max="12035" width="15.42578125" customWidth="1"/>
    <col min="12036" max="12036" width="15" customWidth="1"/>
    <col min="12289" max="12289" width="4.85546875" customWidth="1"/>
    <col min="12290" max="12290" width="39.85546875" customWidth="1"/>
    <col min="12291" max="12291" width="15.42578125" customWidth="1"/>
    <col min="12292" max="12292" width="15" customWidth="1"/>
    <col min="12545" max="12545" width="4.85546875" customWidth="1"/>
    <col min="12546" max="12546" width="39.85546875" customWidth="1"/>
    <col min="12547" max="12547" width="15.42578125" customWidth="1"/>
    <col min="12548" max="12548" width="15" customWidth="1"/>
    <col min="12801" max="12801" width="4.85546875" customWidth="1"/>
    <col min="12802" max="12802" width="39.85546875" customWidth="1"/>
    <col min="12803" max="12803" width="15.42578125" customWidth="1"/>
    <col min="12804" max="12804" width="15" customWidth="1"/>
    <col min="13057" max="13057" width="4.85546875" customWidth="1"/>
    <col min="13058" max="13058" width="39.85546875" customWidth="1"/>
    <col min="13059" max="13059" width="15.42578125" customWidth="1"/>
    <col min="13060" max="13060" width="15" customWidth="1"/>
    <col min="13313" max="13313" width="4.85546875" customWidth="1"/>
    <col min="13314" max="13314" width="39.85546875" customWidth="1"/>
    <col min="13315" max="13315" width="15.42578125" customWidth="1"/>
    <col min="13316" max="13316" width="15" customWidth="1"/>
    <col min="13569" max="13569" width="4.85546875" customWidth="1"/>
    <col min="13570" max="13570" width="39.85546875" customWidth="1"/>
    <col min="13571" max="13571" width="15.42578125" customWidth="1"/>
    <col min="13572" max="13572" width="15" customWidth="1"/>
    <col min="13825" max="13825" width="4.85546875" customWidth="1"/>
    <col min="13826" max="13826" width="39.85546875" customWidth="1"/>
    <col min="13827" max="13827" width="15.42578125" customWidth="1"/>
    <col min="13828" max="13828" width="15" customWidth="1"/>
    <col min="14081" max="14081" width="4.85546875" customWidth="1"/>
    <col min="14082" max="14082" width="39.85546875" customWidth="1"/>
    <col min="14083" max="14083" width="15.42578125" customWidth="1"/>
    <col min="14084" max="14084" width="15" customWidth="1"/>
    <col min="14337" max="14337" width="4.85546875" customWidth="1"/>
    <col min="14338" max="14338" width="39.85546875" customWidth="1"/>
    <col min="14339" max="14339" width="15.42578125" customWidth="1"/>
    <col min="14340" max="14340" width="15" customWidth="1"/>
    <col min="14593" max="14593" width="4.85546875" customWidth="1"/>
    <col min="14594" max="14594" width="39.85546875" customWidth="1"/>
    <col min="14595" max="14595" width="15.42578125" customWidth="1"/>
    <col min="14596" max="14596" width="15" customWidth="1"/>
    <col min="14849" max="14849" width="4.85546875" customWidth="1"/>
    <col min="14850" max="14850" width="39.85546875" customWidth="1"/>
    <col min="14851" max="14851" width="15.42578125" customWidth="1"/>
    <col min="14852" max="14852" width="15" customWidth="1"/>
    <col min="15105" max="15105" width="4.85546875" customWidth="1"/>
    <col min="15106" max="15106" width="39.85546875" customWidth="1"/>
    <col min="15107" max="15107" width="15.42578125" customWidth="1"/>
    <col min="15108" max="15108" width="15" customWidth="1"/>
    <col min="15361" max="15361" width="4.85546875" customWidth="1"/>
    <col min="15362" max="15362" width="39.85546875" customWidth="1"/>
    <col min="15363" max="15363" width="15.42578125" customWidth="1"/>
    <col min="15364" max="15364" width="15" customWidth="1"/>
    <col min="15617" max="15617" width="4.85546875" customWidth="1"/>
    <col min="15618" max="15618" width="39.85546875" customWidth="1"/>
    <col min="15619" max="15619" width="15.42578125" customWidth="1"/>
    <col min="15620" max="15620" width="15" customWidth="1"/>
    <col min="15873" max="15873" width="4.85546875" customWidth="1"/>
    <col min="15874" max="15874" width="39.85546875" customWidth="1"/>
    <col min="15875" max="15875" width="15.42578125" customWidth="1"/>
    <col min="15876" max="15876" width="15" customWidth="1"/>
    <col min="16129" max="16129" width="4.85546875" customWidth="1"/>
    <col min="16130" max="16130" width="39.85546875" customWidth="1"/>
    <col min="16131" max="16131" width="15.42578125" customWidth="1"/>
    <col min="16132" max="16132" width="15" customWidth="1"/>
  </cols>
  <sheetData>
    <row r="2" spans="1:5" ht="18.75">
      <c r="A2" s="390" t="s">
        <v>68</v>
      </c>
      <c r="B2" s="390"/>
      <c r="C2" s="390"/>
      <c r="D2" s="390"/>
    </row>
    <row r="3" spans="1:5" ht="20.25" customHeight="1">
      <c r="A3" s="390" t="s">
        <v>112</v>
      </c>
      <c r="B3" s="390"/>
      <c r="C3" s="390"/>
      <c r="D3" s="390"/>
    </row>
    <row r="4" spans="1:5" ht="19.5" customHeight="1">
      <c r="A4" s="368" t="s">
        <v>176</v>
      </c>
      <c r="B4" s="368"/>
      <c r="C4" s="368"/>
      <c r="D4" s="368"/>
      <c r="E4" s="1"/>
    </row>
    <row r="5" spans="1:5" ht="15.75">
      <c r="A5" s="3"/>
      <c r="B5" s="3"/>
      <c r="C5" s="3"/>
      <c r="D5" s="59" t="s">
        <v>69</v>
      </c>
    </row>
    <row r="6" spans="1:5" ht="15.75">
      <c r="A6" s="21" t="s">
        <v>9</v>
      </c>
      <c r="B6" s="21" t="s">
        <v>10</v>
      </c>
      <c r="C6" s="21" t="s">
        <v>70</v>
      </c>
      <c r="D6" s="60" t="s">
        <v>70</v>
      </c>
    </row>
    <row r="7" spans="1:5" ht="15.75">
      <c r="A7" s="61"/>
      <c r="B7" s="24"/>
      <c r="C7" s="65" t="s">
        <v>100</v>
      </c>
      <c r="D7" s="28" t="s">
        <v>164</v>
      </c>
    </row>
    <row r="8" spans="1:5" ht="19.5" customHeight="1">
      <c r="A8" s="28">
        <v>1</v>
      </c>
      <c r="B8" s="62" t="s">
        <v>49</v>
      </c>
      <c r="C8" s="28"/>
      <c r="D8" s="28">
        <v>20</v>
      </c>
    </row>
    <row r="9" spans="1:5" ht="20.25" customHeight="1">
      <c r="A9" s="32">
        <v>2</v>
      </c>
      <c r="B9" s="33" t="s">
        <v>50</v>
      </c>
      <c r="C9" s="32"/>
      <c r="D9" s="32">
        <v>27</v>
      </c>
    </row>
    <row r="10" spans="1:5" ht="20.25" customHeight="1">
      <c r="A10" s="32">
        <v>3</v>
      </c>
      <c r="B10" s="33" t="s">
        <v>51</v>
      </c>
      <c r="C10" s="32"/>
      <c r="D10" s="32">
        <v>23</v>
      </c>
    </row>
    <row r="11" spans="1:5" ht="21" customHeight="1">
      <c r="A11" s="32">
        <v>4</v>
      </c>
      <c r="B11" s="33" t="s">
        <v>156</v>
      </c>
      <c r="C11" s="32"/>
      <c r="D11" s="32">
        <v>12</v>
      </c>
    </row>
    <row r="12" spans="1:5" ht="21" customHeight="1">
      <c r="A12" s="32">
        <v>5</v>
      </c>
      <c r="B12" s="33" t="s">
        <v>52</v>
      </c>
      <c r="C12" s="63"/>
      <c r="D12" s="63">
        <v>22</v>
      </c>
    </row>
    <row r="13" spans="1:5" ht="20.25" customHeight="1">
      <c r="A13" s="32">
        <v>6</v>
      </c>
      <c r="B13" s="33" t="s">
        <v>25</v>
      </c>
      <c r="C13" s="32"/>
      <c r="D13" s="32">
        <v>22</v>
      </c>
    </row>
    <row r="14" spans="1:5" ht="21.75" customHeight="1">
      <c r="A14" s="32">
        <v>7</v>
      </c>
      <c r="B14" s="33" t="s">
        <v>26</v>
      </c>
      <c r="C14" s="32"/>
      <c r="D14" s="32">
        <v>28</v>
      </c>
      <c r="E14" t="s">
        <v>71</v>
      </c>
    </row>
    <row r="15" spans="1:5" ht="20.25" customHeight="1">
      <c r="A15" s="32">
        <v>8</v>
      </c>
      <c r="B15" s="33" t="s">
        <v>166</v>
      </c>
      <c r="C15" s="32"/>
      <c r="D15" s="32">
        <v>31</v>
      </c>
    </row>
    <row r="16" spans="1:5" ht="22.5" customHeight="1">
      <c r="A16" s="32">
        <v>9</v>
      </c>
      <c r="B16" s="33" t="s">
        <v>28</v>
      </c>
      <c r="C16" s="32"/>
      <c r="D16" s="32">
        <v>29</v>
      </c>
    </row>
    <row r="17" spans="1:6" ht="22.5" customHeight="1">
      <c r="A17" s="32">
        <v>10</v>
      </c>
      <c r="B17" s="33" t="s">
        <v>29</v>
      </c>
      <c r="C17" s="32"/>
      <c r="D17" s="32">
        <v>27.5</v>
      </c>
    </row>
    <row r="18" spans="1:6" ht="19.5" customHeight="1">
      <c r="A18" s="32">
        <v>11</v>
      </c>
      <c r="B18" s="33" t="s">
        <v>30</v>
      </c>
      <c r="C18" s="32"/>
      <c r="D18" s="32">
        <v>27</v>
      </c>
    </row>
    <row r="19" spans="1:6" ht="21" customHeight="1">
      <c r="A19" s="32">
        <v>12</v>
      </c>
      <c r="B19" s="33" t="s">
        <v>31</v>
      </c>
      <c r="C19" s="32"/>
      <c r="D19" s="32">
        <v>22.5</v>
      </c>
    </row>
    <row r="20" spans="1:6" ht="33" customHeight="1">
      <c r="A20" s="32">
        <v>13</v>
      </c>
      <c r="B20" s="351" t="s">
        <v>163</v>
      </c>
      <c r="C20" s="63"/>
      <c r="D20" s="63">
        <v>25</v>
      </c>
    </row>
    <row r="21" spans="1:6" ht="22.5" customHeight="1">
      <c r="A21" s="32">
        <v>14</v>
      </c>
      <c r="B21" s="33" t="s">
        <v>32</v>
      </c>
      <c r="C21" s="32"/>
      <c r="D21" s="32">
        <v>38</v>
      </c>
    </row>
    <row r="22" spans="1:6" ht="22.5" customHeight="1">
      <c r="A22" s="32">
        <v>15</v>
      </c>
      <c r="B22" s="33" t="s">
        <v>33</v>
      </c>
      <c r="C22" s="32"/>
      <c r="D22" s="32">
        <v>29.5</v>
      </c>
      <c r="E22" s="64"/>
      <c r="F22" s="1"/>
    </row>
    <row r="23" spans="1:6" ht="22.5" customHeight="1">
      <c r="A23" s="32">
        <v>16</v>
      </c>
      <c r="B23" s="33" t="s">
        <v>160</v>
      </c>
      <c r="C23" s="32"/>
      <c r="D23" s="32">
        <v>29.6</v>
      </c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0"/>
  <sheetViews>
    <sheetView view="pageLayout" workbookViewId="0">
      <selection activeCell="D3" sqref="D3"/>
    </sheetView>
  </sheetViews>
  <sheetFormatPr defaultRowHeight="15"/>
  <cols>
    <col min="1" max="1" width="4.140625" customWidth="1"/>
    <col min="2" max="2" width="26.140625" customWidth="1"/>
    <col min="3" max="3" width="11.5703125" customWidth="1"/>
    <col min="8" max="8" width="11.85546875" customWidth="1"/>
    <col min="10" max="10" width="10.85546875" customWidth="1"/>
    <col min="11" max="11" width="10" customWidth="1"/>
    <col min="12" max="12" width="14.7109375" customWidth="1"/>
    <col min="13" max="16" width="9.140625" customWidth="1"/>
  </cols>
  <sheetData>
    <row r="1" spans="1:12" ht="18">
      <c r="F1" s="66" t="s">
        <v>77</v>
      </c>
      <c r="G1" s="66"/>
      <c r="H1" s="66"/>
      <c r="I1" s="66"/>
      <c r="J1" s="66"/>
      <c r="K1" s="66"/>
      <c r="L1" s="49"/>
    </row>
    <row r="2" spans="1:12">
      <c r="B2" s="50"/>
      <c r="C2" s="51" t="s">
        <v>113</v>
      </c>
      <c r="D2" s="51"/>
      <c r="E2" s="51"/>
      <c r="F2" s="51"/>
      <c r="G2" s="51"/>
      <c r="H2" s="51"/>
      <c r="I2" s="51"/>
      <c r="J2" s="51"/>
      <c r="K2" s="51"/>
      <c r="L2" s="51"/>
    </row>
    <row r="3" spans="1:12" ht="18">
      <c r="D3" s="358" t="s">
        <v>177</v>
      </c>
      <c r="E3" s="358"/>
      <c r="F3" s="358"/>
      <c r="G3" s="359"/>
      <c r="I3" s="49"/>
      <c r="J3" s="49"/>
    </row>
    <row r="4" spans="1:12">
      <c r="A4" s="53"/>
      <c r="B4" s="54"/>
      <c r="C4" s="172"/>
      <c r="D4" s="402" t="s">
        <v>154</v>
      </c>
      <c r="E4" s="402"/>
      <c r="F4" s="402"/>
      <c r="G4" s="402"/>
      <c r="H4" s="403"/>
      <c r="I4" s="404" t="s">
        <v>150</v>
      </c>
      <c r="J4" s="405"/>
      <c r="K4" s="173" t="s">
        <v>78</v>
      </c>
      <c r="L4" s="174"/>
    </row>
    <row r="5" spans="1:12">
      <c r="A5" s="55" t="s">
        <v>9</v>
      </c>
      <c r="B5" s="56" t="s">
        <v>10</v>
      </c>
      <c r="C5" s="175" t="s">
        <v>41</v>
      </c>
      <c r="D5" s="87" t="s">
        <v>79</v>
      </c>
      <c r="E5" s="87" t="s">
        <v>141</v>
      </c>
      <c r="F5" s="87" t="s">
        <v>80</v>
      </c>
      <c r="G5" s="88" t="s">
        <v>81</v>
      </c>
      <c r="H5" s="160" t="s">
        <v>82</v>
      </c>
      <c r="I5" s="161" t="s">
        <v>83</v>
      </c>
      <c r="J5" s="162" t="s">
        <v>84</v>
      </c>
      <c r="K5" s="175" t="s">
        <v>20</v>
      </c>
      <c r="L5" s="175" t="s">
        <v>85</v>
      </c>
    </row>
    <row r="6" spans="1:12">
      <c r="A6" s="57" t="s">
        <v>18</v>
      </c>
      <c r="B6" s="57"/>
      <c r="C6" s="176" t="s">
        <v>86</v>
      </c>
      <c r="D6" s="89" t="s">
        <v>87</v>
      </c>
      <c r="E6" s="89" t="s">
        <v>115</v>
      </c>
      <c r="F6" s="89" t="s">
        <v>88</v>
      </c>
      <c r="G6" s="89" t="s">
        <v>89</v>
      </c>
      <c r="H6" s="90" t="s">
        <v>90</v>
      </c>
      <c r="I6" s="108" t="s">
        <v>12</v>
      </c>
      <c r="J6" s="107" t="s">
        <v>151</v>
      </c>
      <c r="K6" s="177"/>
      <c r="L6" s="178" t="s">
        <v>91</v>
      </c>
    </row>
    <row r="7" spans="1:12">
      <c r="A7" s="29">
        <v>1</v>
      </c>
      <c r="B7" s="29" t="s">
        <v>49</v>
      </c>
      <c r="C7" s="163"/>
      <c r="D7" s="72">
        <v>81</v>
      </c>
      <c r="E7" s="72"/>
      <c r="F7" s="179"/>
      <c r="G7" s="179"/>
      <c r="H7" s="179"/>
      <c r="I7" s="179"/>
      <c r="J7" s="179"/>
      <c r="K7" s="179"/>
      <c r="L7" s="179"/>
    </row>
    <row r="8" spans="1:12">
      <c r="A8" s="31">
        <v>2</v>
      </c>
      <c r="B8" s="31" t="s">
        <v>50</v>
      </c>
      <c r="C8" s="163"/>
      <c r="D8" s="72">
        <v>3782</v>
      </c>
      <c r="E8" s="72"/>
      <c r="F8" s="179"/>
      <c r="G8" s="179"/>
      <c r="H8" s="179"/>
      <c r="I8" s="179"/>
      <c r="J8" s="179"/>
      <c r="K8" s="179"/>
      <c r="L8" s="179"/>
    </row>
    <row r="9" spans="1:12">
      <c r="A9" s="31">
        <v>3</v>
      </c>
      <c r="B9" s="31" t="s">
        <v>51</v>
      </c>
      <c r="C9" s="163"/>
      <c r="D9" s="72">
        <v>2356</v>
      </c>
      <c r="E9" s="72"/>
      <c r="F9" s="179"/>
      <c r="G9" s="179"/>
      <c r="H9" s="179"/>
      <c r="I9" s="179"/>
      <c r="J9" s="179"/>
      <c r="K9" s="179"/>
      <c r="L9" s="179"/>
    </row>
    <row r="10" spans="1:12">
      <c r="A10" s="31">
        <v>4</v>
      </c>
      <c r="B10" s="31" t="s">
        <v>156</v>
      </c>
      <c r="C10" s="163"/>
      <c r="D10" s="72">
        <v>1181</v>
      </c>
      <c r="E10" s="72"/>
      <c r="F10" s="179"/>
      <c r="G10" s="179"/>
      <c r="H10" s="179"/>
      <c r="I10" s="179"/>
      <c r="J10" s="179"/>
      <c r="K10" s="179"/>
      <c r="L10" s="179"/>
    </row>
    <row r="11" spans="1:12">
      <c r="A11" s="31">
        <v>6</v>
      </c>
      <c r="B11" s="31" t="s">
        <v>25</v>
      </c>
      <c r="C11" s="163"/>
      <c r="D11" s="84">
        <v>1140</v>
      </c>
      <c r="E11" s="84"/>
      <c r="F11" s="179"/>
      <c r="G11" s="179"/>
      <c r="H11" s="179">
        <v>10600</v>
      </c>
      <c r="I11" s="179"/>
      <c r="J11" s="179"/>
      <c r="K11" s="179"/>
      <c r="L11" s="179"/>
    </row>
    <row r="12" spans="1:12">
      <c r="A12" s="31">
        <v>7</v>
      </c>
      <c r="B12" s="31" t="s">
        <v>26</v>
      </c>
      <c r="C12" s="166"/>
      <c r="D12" s="86">
        <v>800</v>
      </c>
      <c r="E12" s="86"/>
      <c r="F12" s="179"/>
      <c r="G12" s="179"/>
      <c r="H12" s="179"/>
      <c r="I12" s="179"/>
      <c r="J12" s="179"/>
      <c r="K12" s="179"/>
      <c r="L12" s="179"/>
    </row>
    <row r="13" spans="1:12">
      <c r="A13" s="31">
        <v>8</v>
      </c>
      <c r="B13" s="31" t="s">
        <v>166</v>
      </c>
      <c r="C13" s="167"/>
      <c r="D13" s="85">
        <v>0</v>
      </c>
      <c r="E13" s="85">
        <v>2050</v>
      </c>
      <c r="F13" s="179">
        <v>1100</v>
      </c>
      <c r="G13" s="179"/>
      <c r="H13" s="179"/>
      <c r="I13" s="179"/>
      <c r="J13" s="179"/>
      <c r="K13" s="179"/>
      <c r="L13" s="179"/>
    </row>
    <row r="14" spans="1:12">
      <c r="A14" s="31">
        <v>9</v>
      </c>
      <c r="B14" s="31" t="s">
        <v>28</v>
      </c>
      <c r="C14" s="166"/>
      <c r="D14" s="86">
        <v>0</v>
      </c>
      <c r="E14" s="86"/>
      <c r="F14" s="179"/>
      <c r="G14" s="179"/>
      <c r="H14" s="179"/>
      <c r="I14" s="179"/>
      <c r="J14" s="179"/>
      <c r="K14" s="179"/>
      <c r="L14" s="179"/>
    </row>
    <row r="15" spans="1:12">
      <c r="A15" s="31">
        <v>10</v>
      </c>
      <c r="B15" s="31" t="s">
        <v>29</v>
      </c>
      <c r="C15" s="167"/>
      <c r="D15" s="85">
        <v>1067</v>
      </c>
      <c r="E15" s="85"/>
      <c r="F15" s="179">
        <v>422</v>
      </c>
      <c r="G15" s="179"/>
      <c r="H15" s="179"/>
      <c r="I15" s="179"/>
      <c r="J15" s="179"/>
      <c r="K15" s="179"/>
      <c r="L15" s="179"/>
    </row>
    <row r="16" spans="1:12">
      <c r="A16" s="31">
        <v>12</v>
      </c>
      <c r="B16" s="31" t="s">
        <v>31</v>
      </c>
      <c r="C16" s="167"/>
      <c r="D16" s="85">
        <v>2404</v>
      </c>
      <c r="E16" s="85">
        <v>2100</v>
      </c>
      <c r="F16" s="179">
        <v>2000</v>
      </c>
      <c r="G16" s="179"/>
      <c r="H16" s="179"/>
      <c r="I16" s="179"/>
      <c r="J16" s="179"/>
      <c r="K16" s="179"/>
      <c r="L16" s="179"/>
    </row>
    <row r="17" spans="1:12" ht="25.5">
      <c r="A17" s="31">
        <v>13</v>
      </c>
      <c r="B17" s="353" t="s">
        <v>163</v>
      </c>
      <c r="C17" s="168"/>
      <c r="D17" s="85">
        <v>1562</v>
      </c>
      <c r="E17" s="85">
        <v>3136</v>
      </c>
      <c r="F17" s="179"/>
      <c r="G17" s="179"/>
      <c r="H17" s="179"/>
      <c r="I17" s="179"/>
      <c r="J17" s="179"/>
      <c r="K17" s="179"/>
      <c r="L17" s="179"/>
    </row>
    <row r="18" spans="1:12">
      <c r="A18" s="31">
        <v>15</v>
      </c>
      <c r="B18" s="31" t="s">
        <v>66</v>
      </c>
      <c r="C18" s="169"/>
      <c r="D18" s="91">
        <v>1321</v>
      </c>
      <c r="E18" s="190"/>
      <c r="F18" s="179"/>
      <c r="G18" s="179"/>
      <c r="H18" s="179"/>
      <c r="I18" s="179"/>
      <c r="J18" s="179"/>
      <c r="K18" s="179"/>
      <c r="L18" s="179"/>
    </row>
    <row r="19" spans="1:12">
      <c r="A19" s="31">
        <v>16</v>
      </c>
      <c r="B19" s="31" t="s">
        <v>34</v>
      </c>
      <c r="C19" s="170"/>
      <c r="D19" s="73"/>
      <c r="E19" s="73"/>
      <c r="F19" s="179"/>
      <c r="G19" s="179"/>
      <c r="H19" s="179"/>
      <c r="I19" s="179"/>
      <c r="J19" s="179"/>
      <c r="K19" s="179"/>
      <c r="L19" s="179"/>
    </row>
    <row r="20" spans="1:12">
      <c r="A20" s="31">
        <v>19</v>
      </c>
      <c r="B20" s="31" t="s">
        <v>95</v>
      </c>
      <c r="C20" s="163"/>
      <c r="D20" s="72">
        <v>363</v>
      </c>
      <c r="E20" s="72"/>
      <c r="F20" s="179">
        <v>400</v>
      </c>
      <c r="G20" s="179"/>
      <c r="H20" s="179"/>
      <c r="I20" s="179"/>
      <c r="J20" s="179"/>
      <c r="K20" s="179"/>
      <c r="L20" s="179"/>
    </row>
    <row r="21" spans="1:12">
      <c r="A21" s="31">
        <v>20</v>
      </c>
      <c r="B21" s="31" t="s">
        <v>103</v>
      </c>
      <c r="C21" s="163"/>
      <c r="D21" s="72">
        <v>1632.2</v>
      </c>
      <c r="E21" s="72">
        <v>1700</v>
      </c>
      <c r="F21" s="179"/>
      <c r="G21" s="179"/>
      <c r="H21" s="179"/>
      <c r="I21" s="179"/>
      <c r="J21" s="179"/>
      <c r="K21" s="179"/>
      <c r="L21" s="179"/>
    </row>
    <row r="22" spans="1:12">
      <c r="A22" s="31">
        <v>21</v>
      </c>
      <c r="B22" s="31" t="s">
        <v>114</v>
      </c>
      <c r="C22" s="163"/>
      <c r="D22" s="72">
        <v>0</v>
      </c>
      <c r="E22" s="72"/>
      <c r="F22" s="179"/>
      <c r="G22" s="179"/>
      <c r="H22" s="179"/>
      <c r="I22" s="179"/>
      <c r="J22" s="179"/>
      <c r="K22" s="179"/>
      <c r="L22" s="179"/>
    </row>
    <row r="23" spans="1:12">
      <c r="A23" s="31">
        <v>22</v>
      </c>
      <c r="B23" s="31" t="s">
        <v>102</v>
      </c>
      <c r="C23" s="163"/>
      <c r="D23" s="72">
        <v>860</v>
      </c>
      <c r="E23" s="72"/>
      <c r="F23" s="179"/>
      <c r="G23" s="179"/>
      <c r="H23" s="179"/>
      <c r="I23" s="179"/>
      <c r="J23" s="179"/>
      <c r="K23" s="179"/>
      <c r="L23" s="179"/>
    </row>
    <row r="24" spans="1:12">
      <c r="A24" s="31">
        <v>23</v>
      </c>
      <c r="B24" s="31" t="s">
        <v>67</v>
      </c>
      <c r="C24" s="171"/>
      <c r="D24" s="220">
        <v>0</v>
      </c>
      <c r="E24" s="171"/>
      <c r="F24" s="171"/>
      <c r="G24" s="171"/>
      <c r="H24" s="171"/>
      <c r="I24" s="171"/>
      <c r="J24" s="171"/>
      <c r="K24" s="171"/>
      <c r="L24" s="171"/>
    </row>
    <row r="25" spans="1:12">
      <c r="A25" s="31">
        <v>24</v>
      </c>
      <c r="B25" s="31" t="s">
        <v>36</v>
      </c>
      <c r="C25" s="170"/>
      <c r="D25" s="151">
        <v>0</v>
      </c>
      <c r="E25" s="151"/>
      <c r="F25" s="179"/>
      <c r="G25" s="179"/>
      <c r="H25" s="179"/>
      <c r="I25" s="179"/>
      <c r="J25" s="179"/>
      <c r="K25" s="179"/>
      <c r="L25" s="179"/>
    </row>
    <row r="26" spans="1:12">
      <c r="A26" s="31">
        <v>25</v>
      </c>
      <c r="B26" s="58" t="s">
        <v>37</v>
      </c>
      <c r="C26" s="73">
        <f>SUM(C7:C25)</f>
        <v>0</v>
      </c>
      <c r="D26" s="73">
        <f>SUM(D7:D25)</f>
        <v>18549.2</v>
      </c>
      <c r="E26" s="73">
        <f>SUM(E7:E25)</f>
        <v>8986</v>
      </c>
      <c r="F26" s="73">
        <f t="shared" ref="F26:L26" si="0">SUM(F7:F25)</f>
        <v>3922</v>
      </c>
      <c r="G26" s="73">
        <f t="shared" si="0"/>
        <v>0</v>
      </c>
      <c r="H26" s="73">
        <f t="shared" si="0"/>
        <v>10600</v>
      </c>
      <c r="I26" s="73">
        <f t="shared" si="0"/>
        <v>0</v>
      </c>
      <c r="J26" s="73">
        <f t="shared" si="0"/>
        <v>0</v>
      </c>
      <c r="K26" s="73">
        <f t="shared" si="0"/>
        <v>0</v>
      </c>
      <c r="L26" s="73">
        <f t="shared" si="0"/>
        <v>0</v>
      </c>
    </row>
    <row r="27" spans="1:12">
      <c r="A27" s="31">
        <v>26</v>
      </c>
      <c r="B27" s="31" t="s">
        <v>38</v>
      </c>
      <c r="C27" s="220"/>
      <c r="D27" s="220">
        <v>16148</v>
      </c>
      <c r="E27" s="220">
        <v>1650</v>
      </c>
      <c r="F27" s="220">
        <v>1230</v>
      </c>
      <c r="G27" s="220"/>
      <c r="H27" s="220">
        <v>2102</v>
      </c>
      <c r="I27" s="220"/>
      <c r="J27" s="220"/>
      <c r="K27" s="220"/>
      <c r="L27" s="220"/>
    </row>
    <row r="28" spans="1:12">
      <c r="A28" s="31">
        <v>27</v>
      </c>
      <c r="B28" s="31" t="s">
        <v>39</v>
      </c>
      <c r="C28" s="79"/>
      <c r="D28" s="128">
        <v>73</v>
      </c>
      <c r="E28" s="128"/>
      <c r="F28" s="179"/>
      <c r="G28" s="179"/>
      <c r="H28" s="179"/>
      <c r="I28" s="179"/>
      <c r="J28" s="179"/>
      <c r="K28" s="179"/>
      <c r="L28" s="179"/>
    </row>
    <row r="29" spans="1:12">
      <c r="A29" s="16">
        <v>28</v>
      </c>
      <c r="B29" s="58" t="s">
        <v>40</v>
      </c>
      <c r="C29" s="180">
        <f>SUM(C26:C28)</f>
        <v>0</v>
      </c>
      <c r="D29" s="16">
        <f t="shared" ref="D29:L29" si="1">SUM(D26:D28)</f>
        <v>34770.199999999997</v>
      </c>
      <c r="E29" s="16">
        <f>SUM(E26:E28)</f>
        <v>10636</v>
      </c>
      <c r="F29" s="180">
        <f t="shared" si="1"/>
        <v>5152</v>
      </c>
      <c r="G29" s="180">
        <f t="shared" si="1"/>
        <v>0</v>
      </c>
      <c r="H29" s="180">
        <f t="shared" si="1"/>
        <v>12702</v>
      </c>
      <c r="I29" s="180">
        <f t="shared" si="1"/>
        <v>0</v>
      </c>
      <c r="J29" s="180">
        <f t="shared" si="1"/>
        <v>0</v>
      </c>
      <c r="K29" s="180">
        <f t="shared" si="1"/>
        <v>0</v>
      </c>
      <c r="L29" s="180">
        <f t="shared" si="1"/>
        <v>0</v>
      </c>
    </row>
    <row r="30" spans="1:12">
      <c r="A30" s="16">
        <v>29</v>
      </c>
      <c r="B30" s="58">
        <v>2022</v>
      </c>
      <c r="C30" s="16"/>
      <c r="D30" s="16">
        <v>33291.1</v>
      </c>
      <c r="E30" s="16">
        <v>8900</v>
      </c>
      <c r="F30" s="16">
        <v>5580</v>
      </c>
      <c r="G30" s="16"/>
      <c r="H30" s="16">
        <v>19300</v>
      </c>
      <c r="I30" s="16"/>
      <c r="J30" s="16"/>
      <c r="K30" s="16"/>
      <c r="L30" s="16"/>
    </row>
  </sheetData>
  <mergeCells count="2">
    <mergeCell ref="D4:H4"/>
    <mergeCell ref="I4:J4"/>
  </mergeCells>
  <pageMargins left="0.7" right="0.125" top="0.46875" bottom="0.62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К(Ф)Х</vt:lpstr>
      <vt:lpstr>уборка </vt:lpstr>
      <vt:lpstr>уборка1</vt:lpstr>
      <vt:lpstr>уборка2</vt:lpstr>
      <vt:lpstr>молоко</vt:lpstr>
      <vt:lpstr>корма</vt:lpstr>
      <vt:lpstr>осадки</vt:lpstr>
      <vt:lpstr>подг. почвы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2023-07-28T04:07:06Z</dcterms:modified>
</cp:coreProperties>
</file>