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46"/>
  </bookViews>
  <sheets>
    <sheet name="молоко" sheetId="4" r:id="rId1"/>
    <sheet name="корма" sheetId="5" r:id="rId2"/>
    <sheet name="осадки" sheetId="6" r:id="rId3"/>
    <sheet name="подг. почвы" sheetId="7" r:id="rId4"/>
    <sheet name="технические" sheetId="8" r:id="rId5"/>
    <sheet name="сев озимых" sheetId="9" r:id="rId6"/>
    <sheet name="Лист1" sheetId="10" r:id="rId7"/>
  </sheets>
  <calcPr calcId="124519"/>
</workbook>
</file>

<file path=xl/calcChain.xml><?xml version="1.0" encoding="utf-8"?>
<calcChain xmlns="http://schemas.openxmlformats.org/spreadsheetml/2006/main">
  <c r="D17" i="4"/>
  <c r="D25" i="7"/>
  <c r="K29" i="5"/>
  <c r="J29"/>
  <c r="I29"/>
  <c r="H29"/>
  <c r="G29"/>
  <c r="F29"/>
  <c r="E29"/>
  <c r="D29"/>
  <c r="C29"/>
  <c r="K26"/>
  <c r="I26"/>
  <c r="J26"/>
  <c r="H26"/>
  <c r="G26"/>
  <c r="F26"/>
  <c r="E26"/>
  <c r="D26"/>
  <c r="C26"/>
  <c r="D18" i="4"/>
  <c r="F18"/>
  <c r="H18" s="1"/>
  <c r="C18"/>
  <c r="E18" s="1"/>
  <c r="G18" s="1"/>
  <c r="C17"/>
  <c r="C21" l="1"/>
  <c r="L21" s="1"/>
  <c r="D21"/>
  <c r="M21" s="1"/>
  <c r="I18"/>
  <c r="E17"/>
  <c r="F17"/>
  <c r="F21" l="1"/>
  <c r="K21" s="1"/>
  <c r="H17"/>
  <c r="H21" s="1"/>
  <c r="E21"/>
  <c r="J21" s="1"/>
  <c r="G17"/>
  <c r="O21" l="1"/>
  <c r="G21"/>
  <c r="I17"/>
  <c r="N21" l="1"/>
  <c r="I21"/>
  <c r="D28" i="7" l="1"/>
  <c r="E25"/>
  <c r="E28" s="1"/>
  <c r="F25"/>
  <c r="F28" s="1"/>
  <c r="G25"/>
  <c r="H25"/>
  <c r="I25"/>
  <c r="J25"/>
  <c r="K25"/>
  <c r="K28" s="1"/>
  <c r="L25"/>
  <c r="L28" s="1"/>
  <c r="M25"/>
  <c r="N25"/>
  <c r="G28"/>
  <c r="H28"/>
  <c r="I28"/>
  <c r="J28"/>
  <c r="C25"/>
  <c r="C28" s="1"/>
  <c r="R25" i="8"/>
  <c r="N25"/>
  <c r="J25"/>
  <c r="F25"/>
  <c r="J28"/>
  <c r="R31"/>
  <c r="Q27"/>
  <c r="P27"/>
  <c r="O27"/>
  <c r="O30" s="1"/>
  <c r="M27"/>
  <c r="L27"/>
  <c r="K27"/>
  <c r="I27"/>
  <c r="H27"/>
  <c r="G27"/>
  <c r="R29"/>
  <c r="R28"/>
  <c r="R26"/>
  <c r="R24"/>
  <c r="R23"/>
  <c r="R22"/>
  <c r="R21"/>
  <c r="R20"/>
  <c r="R19"/>
  <c r="R18"/>
  <c r="R17"/>
  <c r="R16"/>
  <c r="R15"/>
  <c r="R14"/>
  <c r="R13"/>
  <c r="R12"/>
  <c r="R11"/>
  <c r="R10"/>
  <c r="R9"/>
  <c r="R8"/>
  <c r="R27" l="1"/>
  <c r="R30"/>
  <c r="G12" i="9"/>
  <c r="J23" i="8"/>
  <c r="G8" i="9"/>
  <c r="F31" i="8"/>
  <c r="F28"/>
  <c r="N31"/>
  <c r="J31"/>
  <c r="M8" i="9"/>
  <c r="G9"/>
  <c r="G10"/>
  <c r="G11"/>
  <c r="G13"/>
  <c r="G14"/>
  <c r="G15"/>
  <c r="G16"/>
  <c r="G17"/>
  <c r="G18"/>
  <c r="G19"/>
  <c r="G20"/>
  <c r="G21"/>
  <c r="G22"/>
  <c r="G23"/>
  <c r="G24"/>
  <c r="G25"/>
  <c r="G27"/>
  <c r="G28"/>
  <c r="F8" l="1"/>
  <c r="M26" i="7"/>
  <c r="N26"/>
  <c r="D26" i="9"/>
  <c r="D29" s="1"/>
  <c r="C26"/>
  <c r="C29" s="1"/>
  <c r="E26"/>
  <c r="E29" s="1"/>
  <c r="N26"/>
  <c r="N29" s="1"/>
  <c r="O26"/>
  <c r="O29" s="1"/>
  <c r="P26"/>
  <c r="P29" s="1"/>
  <c r="Q26"/>
  <c r="Q29" s="1"/>
  <c r="H26"/>
  <c r="H29" s="1"/>
  <c r="I26"/>
  <c r="J26"/>
  <c r="J29" s="1"/>
  <c r="K26"/>
  <c r="K29" s="1"/>
  <c r="L26"/>
  <c r="L29" s="1"/>
  <c r="M27"/>
  <c r="F27" s="1"/>
  <c r="M28"/>
  <c r="F28" s="1"/>
  <c r="N29" i="8"/>
  <c r="J29"/>
  <c r="F29"/>
  <c r="N28"/>
  <c r="L30"/>
  <c r="K30"/>
  <c r="H30"/>
  <c r="G30"/>
  <c r="E27"/>
  <c r="D27"/>
  <c r="D30" s="1"/>
  <c r="C27"/>
  <c r="C30" s="1"/>
  <c r="N26"/>
  <c r="J26"/>
  <c r="F26"/>
  <c r="N24"/>
  <c r="J24"/>
  <c r="F24"/>
  <c r="N23"/>
  <c r="F23"/>
  <c r="N22"/>
  <c r="J22"/>
  <c r="F22"/>
  <c r="N21"/>
  <c r="J21"/>
  <c r="F21"/>
  <c r="N20"/>
  <c r="J20"/>
  <c r="F20"/>
  <c r="N19"/>
  <c r="J19"/>
  <c r="F19"/>
  <c r="N18"/>
  <c r="J18"/>
  <c r="F18"/>
  <c r="N17"/>
  <c r="J17"/>
  <c r="F17"/>
  <c r="N16"/>
  <c r="J16"/>
  <c r="F16"/>
  <c r="N15"/>
  <c r="J15"/>
  <c r="F15"/>
  <c r="N14"/>
  <c r="J14"/>
  <c r="F14"/>
  <c r="N13"/>
  <c r="J13"/>
  <c r="F13"/>
  <c r="N12"/>
  <c r="J12"/>
  <c r="F12"/>
  <c r="N11"/>
  <c r="J11"/>
  <c r="F11"/>
  <c r="N10"/>
  <c r="J10"/>
  <c r="F10"/>
  <c r="N9"/>
  <c r="J9"/>
  <c r="F9"/>
  <c r="N8"/>
  <c r="J8"/>
  <c r="F8"/>
  <c r="M28" i="7" l="1"/>
  <c r="M29" s="1"/>
  <c r="N28"/>
  <c r="N29" s="1"/>
  <c r="I29" i="9"/>
  <c r="G26"/>
  <c r="F27" i="8"/>
  <c r="N27"/>
  <c r="J27"/>
  <c r="E30"/>
  <c r="F30" s="1"/>
  <c r="I30"/>
  <c r="J30" s="1"/>
  <c r="M30"/>
  <c r="N30" s="1"/>
  <c r="G29" i="9" l="1"/>
  <c r="I22" i="4" l="1"/>
  <c r="M9" i="9" l="1"/>
  <c r="F9" s="1"/>
  <c r="M11"/>
  <c r="F11" s="1"/>
  <c r="M12"/>
  <c r="F12" s="1"/>
  <c r="M14"/>
  <c r="F14" s="1"/>
  <c r="M16"/>
  <c r="F16" s="1"/>
  <c r="M17"/>
  <c r="F17" s="1"/>
  <c r="M19"/>
  <c r="F19" s="1"/>
  <c r="M21"/>
  <c r="M24"/>
  <c r="F24" s="1"/>
  <c r="M25"/>
  <c r="F25" s="1"/>
  <c r="M23"/>
  <c r="F23" s="1"/>
  <c r="M10"/>
  <c r="F10" s="1"/>
  <c r="M13"/>
  <c r="F13" s="1"/>
  <c r="M15"/>
  <c r="F15" s="1"/>
  <c r="M18"/>
  <c r="F18" s="1"/>
  <c r="M20"/>
  <c r="F20" s="1"/>
  <c r="M22"/>
  <c r="F22" s="1"/>
  <c r="M26" l="1"/>
  <c r="M29" l="1"/>
  <c r="F26"/>
  <c r="F29" s="1"/>
</calcChain>
</file>

<file path=xl/sharedStrings.xml><?xml version="1.0" encoding="utf-8"?>
<sst xmlns="http://schemas.openxmlformats.org/spreadsheetml/2006/main" count="293" uniqueCount="144">
  <si>
    <t>СВЕДЕНИЯ</t>
  </si>
  <si>
    <t>№</t>
  </si>
  <si>
    <t>Наименование хозяйств</t>
  </si>
  <si>
    <t>га</t>
  </si>
  <si>
    <t>на</t>
  </si>
  <si>
    <t>п/п</t>
  </si>
  <si>
    <t>Всего</t>
  </si>
  <si>
    <t>ООО "Фирма-Колос"</t>
  </si>
  <si>
    <t>ООО "Хлебороб"</t>
  </si>
  <si>
    <t>ОАО СХП "Восход"</t>
  </si>
  <si>
    <t>ЗАО СХП "Заря"</t>
  </si>
  <si>
    <t>ООО "Высоцкое"</t>
  </si>
  <si>
    <t>ООО им.С.М.Кирова</t>
  </si>
  <si>
    <t>ООО СХП "Рассвет"</t>
  </si>
  <si>
    <t>ф "Петровский"ООО "АПА"</t>
  </si>
  <si>
    <t>ООО "АПК "Агростандарт"</t>
  </si>
  <si>
    <t>ООО СХП "Володино"</t>
  </si>
  <si>
    <t>ООО "Животновод"</t>
  </si>
  <si>
    <t>ИТОГО</t>
  </si>
  <si>
    <t>Фермерские хозяйства</t>
  </si>
  <si>
    <t>Прочие хозяйства</t>
  </si>
  <si>
    <t>ВСЕГО ПО РАЙОНУ</t>
  </si>
  <si>
    <t>План</t>
  </si>
  <si>
    <t>обмо</t>
  </si>
  <si>
    <t>намо</t>
  </si>
  <si>
    <t>урож.</t>
  </si>
  <si>
    <t>лот</t>
  </si>
  <si>
    <t>ц/га.</t>
  </si>
  <si>
    <t>ООО "СП Донское"</t>
  </si>
  <si>
    <t>ООО "Агрофирма "Победа"</t>
  </si>
  <si>
    <t>ООО "Фирма Колос"</t>
  </si>
  <si>
    <t>ООО "Николино"</t>
  </si>
  <si>
    <t xml:space="preserve">Продано </t>
  </si>
  <si>
    <t>Продано</t>
  </si>
  <si>
    <t xml:space="preserve">% товарности </t>
  </si>
  <si>
    <t>удой на 1 Ф/К</t>
  </si>
  <si>
    <t>жирность</t>
  </si>
  <si>
    <t>№п/п</t>
  </si>
  <si>
    <t>физ/весе</t>
  </si>
  <si>
    <t>зачете</t>
  </si>
  <si>
    <t>ООО "Агроальянс"Петровский"</t>
  </si>
  <si>
    <t xml:space="preserve">        СВЕДЕНИЯ</t>
  </si>
  <si>
    <t>сено</t>
  </si>
  <si>
    <t>сенаж</t>
  </si>
  <si>
    <t>ООО "СХП"Володино"</t>
  </si>
  <si>
    <t>ОСАДКИ</t>
  </si>
  <si>
    <t>всего</t>
  </si>
  <si>
    <t>за</t>
  </si>
  <si>
    <t>.</t>
  </si>
  <si>
    <t>Заготовка</t>
  </si>
  <si>
    <t>соломы</t>
  </si>
  <si>
    <t>Тонн</t>
  </si>
  <si>
    <t>силос</t>
  </si>
  <si>
    <t xml:space="preserve">          Заготовка кормов</t>
  </si>
  <si>
    <t xml:space="preserve"> СВЕДЕНИЯ</t>
  </si>
  <si>
    <t xml:space="preserve">чистые </t>
  </si>
  <si>
    <t xml:space="preserve">подъем </t>
  </si>
  <si>
    <t>зяби</t>
  </si>
  <si>
    <t xml:space="preserve">черного </t>
  </si>
  <si>
    <t>в т.ч.</t>
  </si>
  <si>
    <t>подготовки</t>
  </si>
  <si>
    <t>пары</t>
  </si>
  <si>
    <t>полупара</t>
  </si>
  <si>
    <t>ООО Агросоюз"</t>
  </si>
  <si>
    <t>ООО "Агросоюз"</t>
  </si>
  <si>
    <t>день</t>
  </si>
  <si>
    <t>"Моя Мечта"</t>
  </si>
  <si>
    <t>ООО "Удача"</t>
  </si>
  <si>
    <t>ООО "Моя Мечта"</t>
  </si>
  <si>
    <t>О ХОДЕ УБОРКИ ПО КУЛЬТУРАМ, ПО ХОЗЯЙСТВАМ  ПЕТРОВСКОГО ГОРОДСКОГО ОКРУГА</t>
  </si>
  <si>
    <t>ПО ЖИВОТНОВОДСТВУ ПО ХОЗЯЙСТВАМ ПЕТРОВСКОГО ГОРОДСКОГО ОКРУГА</t>
  </si>
  <si>
    <t>по хозяйствам Петровского городского округа</t>
  </si>
  <si>
    <t>О ХОДЕ СЕЛЬХОЗРАБОТ ПО ХОЗЯЙСТВАМ ПЕТРОВСКОГО ГОРОДСКОГО ОКРУГА</t>
  </si>
  <si>
    <t>подсолнечник</t>
  </si>
  <si>
    <t>кукуруза</t>
  </si>
  <si>
    <t xml:space="preserve">в т.ч. </t>
  </si>
  <si>
    <t>Посеянно озимых</t>
  </si>
  <si>
    <t xml:space="preserve">                    по культурам</t>
  </si>
  <si>
    <t>сева озим.</t>
  </si>
  <si>
    <t xml:space="preserve">Всего  </t>
  </si>
  <si>
    <t xml:space="preserve">в т.ч. на </t>
  </si>
  <si>
    <t>Посеяно</t>
  </si>
  <si>
    <t>озимый</t>
  </si>
  <si>
    <t>оз.</t>
  </si>
  <si>
    <t>зерно</t>
  </si>
  <si>
    <t>с удобр.</t>
  </si>
  <si>
    <t>оз.пшен.</t>
  </si>
  <si>
    <t>оз.ячмень</t>
  </si>
  <si>
    <t>рапс</t>
  </si>
  <si>
    <t>зел. корм</t>
  </si>
  <si>
    <t>пшеница</t>
  </si>
  <si>
    <t>ячм.</t>
  </si>
  <si>
    <t>смесь з/б</t>
  </si>
  <si>
    <t xml:space="preserve"> О ХОДЕ СЕЛЬХОЗРАБОТ ПО ХОЗЯЙСТВАМ</t>
  </si>
  <si>
    <t>горох</t>
  </si>
  <si>
    <t xml:space="preserve">в т.ч.  </t>
  </si>
  <si>
    <t>тритек</t>
  </si>
  <si>
    <t>Р/к "Зеркальные пруды"</t>
  </si>
  <si>
    <t xml:space="preserve">площадь </t>
  </si>
  <si>
    <t>внесения</t>
  </si>
  <si>
    <t>ООО "Иррико - Холдинг"</t>
  </si>
  <si>
    <t>ООО "Заря"</t>
  </si>
  <si>
    <t>план</t>
  </si>
  <si>
    <t>фосфорсод.</t>
  </si>
  <si>
    <t>удобр., га</t>
  </si>
  <si>
    <t>удобр., тн</t>
  </si>
  <si>
    <t xml:space="preserve">                                  О ХОДЕ ЗАГОТОВКИ КОРМОВ ПО ХОЗЯЙСТВАМ ПЕТРОВСКОГО ГОРОДСКОГО ОКРУГА</t>
  </si>
  <si>
    <t>зеленый корм</t>
  </si>
  <si>
    <t>т</t>
  </si>
  <si>
    <t>ООО "Иррико-Холдинг"</t>
  </si>
  <si>
    <t>Подготовка почты</t>
  </si>
  <si>
    <t>Накоп. мин.удобр. ф.в.</t>
  </si>
  <si>
    <t xml:space="preserve">лущение </t>
  </si>
  <si>
    <t>непаров.</t>
  </si>
  <si>
    <t>нул. и поверх</t>
  </si>
  <si>
    <t>стерни</t>
  </si>
  <si>
    <t>предш.</t>
  </si>
  <si>
    <t>обработка в.ч.</t>
  </si>
  <si>
    <t>фосфорсодер.</t>
  </si>
  <si>
    <t>почвы</t>
  </si>
  <si>
    <t>сафлор</t>
  </si>
  <si>
    <t>просо</t>
  </si>
  <si>
    <t>ООО,"Агробизнесресурс"</t>
  </si>
  <si>
    <t>2022г.</t>
  </si>
  <si>
    <t xml:space="preserve"> надоено за день</t>
  </si>
  <si>
    <t>август</t>
  </si>
  <si>
    <t>АО СХП "Заря"</t>
  </si>
  <si>
    <t>ООО  "КрайСервис""</t>
  </si>
  <si>
    <t>ООО "АПК"</t>
  </si>
  <si>
    <t>2023г.</t>
  </si>
  <si>
    <t>ООО "КрайСервис"</t>
  </si>
  <si>
    <t>ООО Компания "БИО-ТОН" ОП "Петровское"</t>
  </si>
  <si>
    <t>ООО Компания "БИО_ТОН" ОП "Петровское"</t>
  </si>
  <si>
    <t>ООО "Иррико Холдинг"</t>
  </si>
  <si>
    <t>ООО  "КрайСервис"</t>
  </si>
  <si>
    <t xml:space="preserve">ООО Компания "БИО-ТОН" </t>
  </si>
  <si>
    <t>Подготовка почвы под осенний сев 2023 года.</t>
  </si>
  <si>
    <t>пара (2025г)</t>
  </si>
  <si>
    <t>ООО "Компания "БИО-ТОН"</t>
  </si>
  <si>
    <t>ООО Компания "БИО-ТОН"</t>
  </si>
  <si>
    <t>на 25 августа 2023 года</t>
  </si>
  <si>
    <t>на 25 августа 2023 года.</t>
  </si>
  <si>
    <t>на 25 августа   2023 года</t>
  </si>
  <si>
    <t>ПЕТРОВСКОГО ГОРОДСКОГО ОКРУГА  НА 25 августа 2023 ГОДА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</si>
</sst>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4" fillId="2" borderId="10" xfId="0" applyFont="1" applyFill="1" applyBorder="1" applyAlignment="1"/>
    <xf numFmtId="0" fontId="4" fillId="0" borderId="11" xfId="0" applyFont="1" applyBorder="1" applyAlignment="1">
      <alignment horizontal="left"/>
    </xf>
    <xf numFmtId="0" fontId="0" fillId="0" borderId="11" xfId="0" applyBorder="1"/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6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1" fillId="0" borderId="0" xfId="0" applyFont="1"/>
    <xf numFmtId="0" fontId="13" fillId="0" borderId="0" xfId="0" applyFont="1"/>
    <xf numFmtId="0" fontId="12" fillId="0" borderId="11" xfId="0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164" fontId="7" fillId="3" borderId="11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/>
    </xf>
    <xf numFmtId="164" fontId="4" fillId="3" borderId="11" xfId="0" applyNumberFormat="1" applyFont="1" applyFill="1" applyBorder="1" applyAlignment="1">
      <alignment horizontal="center"/>
    </xf>
    <xf numFmtId="1" fontId="7" fillId="3" borderId="8" xfId="0" applyNumberFormat="1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1" fontId="9" fillId="3" borderId="13" xfId="0" applyNumberFormat="1" applyFont="1" applyFill="1" applyBorder="1" applyAlignment="1">
      <alignment horizontal="center"/>
    </xf>
    <xf numFmtId="1" fontId="6" fillId="3" borderId="11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9" fillId="0" borderId="12" xfId="0" applyFont="1" applyBorder="1"/>
    <xf numFmtId="0" fontId="19" fillId="0" borderId="14" xfId="0" applyFont="1" applyBorder="1"/>
    <xf numFmtId="0" fontId="19" fillId="0" borderId="13" xfId="0" applyFont="1" applyBorder="1"/>
    <xf numFmtId="0" fontId="18" fillId="0" borderId="4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5" fillId="0" borderId="11" xfId="0" applyFont="1" applyBorder="1"/>
    <xf numFmtId="0" fontId="5" fillId="3" borderId="4" xfId="0" applyFont="1" applyFill="1" applyBorder="1" applyAlignment="1">
      <alignment horizontal="left"/>
    </xf>
    <xf numFmtId="0" fontId="10" fillId="3" borderId="12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20" fillId="3" borderId="15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20" fillId="3" borderId="15" xfId="0" applyFont="1" applyFill="1" applyBorder="1"/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/>
    <xf numFmtId="0" fontId="15" fillId="0" borderId="11" xfId="0" applyFont="1" applyBorder="1" applyAlignment="1">
      <alignment horizontal="center"/>
    </xf>
    <xf numFmtId="0" fontId="21" fillId="0" borderId="11" xfId="0" applyFont="1" applyBorder="1"/>
    <xf numFmtId="0" fontId="11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9" xfId="0" applyFont="1" applyFill="1" applyBorder="1" applyAlignment="1">
      <alignment horizontal="center"/>
    </xf>
    <xf numFmtId="0" fontId="22" fillId="3" borderId="10" xfId="0" applyFont="1" applyFill="1" applyBorder="1" applyAlignment="1">
      <alignment horizontal="center"/>
    </xf>
    <xf numFmtId="0" fontId="11" fillId="0" borderId="0" xfId="0" applyFont="1" applyBorder="1"/>
    <xf numFmtId="1" fontId="23" fillId="3" borderId="11" xfId="0" applyNumberFormat="1" applyFont="1" applyFill="1" applyBorder="1" applyAlignment="1">
      <alignment horizontal="center"/>
    </xf>
    <xf numFmtId="1" fontId="20" fillId="3" borderId="11" xfId="0" applyNumberFormat="1" applyFont="1" applyFill="1" applyBorder="1" applyAlignment="1">
      <alignment horizontal="center"/>
    </xf>
    <xf numFmtId="164" fontId="24" fillId="3" borderId="11" xfId="0" applyNumberFormat="1" applyFont="1" applyFill="1" applyBorder="1" applyAlignment="1">
      <alignment horizontal="center"/>
    </xf>
    <xf numFmtId="164" fontId="17" fillId="3" borderId="8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horizontal="left"/>
    </xf>
    <xf numFmtId="0" fontId="15" fillId="0" borderId="0" xfId="0" applyFont="1" applyBorder="1"/>
    <xf numFmtId="0" fontId="15" fillId="0" borderId="8" xfId="0" applyFont="1" applyBorder="1"/>
    <xf numFmtId="0" fontId="15" fillId="0" borderId="10" xfId="0" applyFont="1" applyBorder="1"/>
    <xf numFmtId="0" fontId="12" fillId="3" borderId="11" xfId="0" applyFont="1" applyFill="1" applyBorder="1" applyAlignment="1">
      <alignment horizontal="right"/>
    </xf>
    <xf numFmtId="164" fontId="12" fillId="3" borderId="11" xfId="0" applyNumberFormat="1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2" fontId="4" fillId="3" borderId="9" xfId="0" applyNumberFormat="1" applyFont="1" applyFill="1" applyBorder="1" applyAlignment="1">
      <alignment horizontal="center"/>
    </xf>
    <xf numFmtId="0" fontId="12" fillId="3" borderId="10" xfId="0" applyFont="1" applyFill="1" applyBorder="1"/>
    <xf numFmtId="0" fontId="25" fillId="0" borderId="11" xfId="0" applyFont="1" applyBorder="1"/>
    <xf numFmtId="0" fontId="12" fillId="3" borderId="15" xfId="0" applyFont="1" applyFill="1" applyBorder="1"/>
    <xf numFmtId="0" fontId="12" fillId="3" borderId="13" xfId="0" applyFont="1" applyFill="1" applyBorder="1"/>
    <xf numFmtId="0" fontId="12" fillId="3" borderId="8" xfId="0" applyFont="1" applyFill="1" applyBorder="1"/>
    <xf numFmtId="0" fontId="12" fillId="3" borderId="11" xfId="0" applyFont="1" applyFill="1" applyBorder="1"/>
    <xf numFmtId="0" fontId="25" fillId="0" borderId="11" xfId="0" applyFont="1" applyBorder="1" applyAlignment="1">
      <alignment horizontal="center"/>
    </xf>
    <xf numFmtId="0" fontId="26" fillId="0" borderId="11" xfId="0" applyFont="1" applyBorder="1"/>
    <xf numFmtId="164" fontId="25" fillId="0" borderId="12" xfId="0" applyNumberFormat="1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2" xfId="0" applyFont="1" applyBorder="1"/>
    <xf numFmtId="164" fontId="9" fillId="3" borderId="11" xfId="0" applyNumberFormat="1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64" fontId="7" fillId="3" borderId="8" xfId="0" applyNumberFormat="1" applyFont="1" applyFill="1" applyBorder="1" applyAlignment="1">
      <alignment horizontal="center"/>
    </xf>
    <xf numFmtId="164" fontId="27" fillId="3" borderId="8" xfId="0" applyNumberFormat="1" applyFont="1" applyFill="1" applyBorder="1" applyAlignment="1">
      <alignment horizontal="center"/>
    </xf>
    <xf numFmtId="0" fontId="23" fillId="0" borderId="2" xfId="0" applyFont="1" applyBorder="1" applyAlignment="1">
      <alignment horizontal="left"/>
    </xf>
    <xf numFmtId="0" fontId="23" fillId="0" borderId="6" xfId="0" applyFont="1" applyBorder="1" applyAlignment="1">
      <alignment horizontal="center"/>
    </xf>
    <xf numFmtId="0" fontId="23" fillId="0" borderId="7" xfId="0" applyFont="1" applyBorder="1"/>
    <xf numFmtId="0" fontId="29" fillId="0" borderId="0" xfId="0" applyFont="1" applyAlignment="1">
      <alignment horizontal="left" wrapText="1"/>
    </xf>
    <xf numFmtId="0" fontId="22" fillId="3" borderId="8" xfId="0" applyFont="1" applyFill="1" applyBorder="1" applyAlignment="1">
      <alignment horizontal="center"/>
    </xf>
    <xf numFmtId="0" fontId="15" fillId="0" borderId="13" xfId="0" applyFont="1" applyBorder="1"/>
    <xf numFmtId="164" fontId="12" fillId="3" borderId="13" xfId="0" applyNumberFormat="1" applyFont="1" applyFill="1" applyBorder="1" applyAlignment="1">
      <alignment horizontal="center"/>
    </xf>
    <xf numFmtId="0" fontId="29" fillId="0" borderId="11" xfId="0" applyFont="1" applyBorder="1" applyAlignment="1">
      <alignment horizontal="left" wrapText="1"/>
    </xf>
    <xf numFmtId="0" fontId="29" fillId="0" borderId="11" xfId="0" applyFont="1" applyBorder="1" applyAlignment="1">
      <alignment horizontal="center" wrapText="1"/>
    </xf>
    <xf numFmtId="0" fontId="31" fillId="4" borderId="11" xfId="0" applyFont="1" applyFill="1" applyBorder="1" applyAlignment="1">
      <alignment horizontal="left" wrapText="1"/>
    </xf>
    <xf numFmtId="0" fontId="25" fillId="0" borderId="11" xfId="0" applyFont="1" applyBorder="1" applyAlignment="1">
      <alignment horizontal="right" wrapText="1"/>
    </xf>
    <xf numFmtId="0" fontId="25" fillId="4" borderId="11" xfId="0" applyFont="1" applyFill="1" applyBorder="1" applyAlignment="1">
      <alignment horizontal="center" wrapText="1"/>
    </xf>
    <xf numFmtId="0" fontId="31" fillId="4" borderId="11" xfId="0" applyFont="1" applyFill="1" applyBorder="1" applyAlignment="1">
      <alignment horizontal="right" wrapText="1"/>
    </xf>
    <xf numFmtId="0" fontId="30" fillId="4" borderId="11" xfId="0" applyFont="1" applyFill="1" applyBorder="1" applyAlignment="1">
      <alignment horizontal="center" wrapText="1"/>
    </xf>
    <xf numFmtId="0" fontId="29" fillId="0" borderId="11" xfId="0" applyFont="1" applyBorder="1" applyAlignment="1">
      <alignment horizontal="right" wrapText="1"/>
    </xf>
    <xf numFmtId="0" fontId="31" fillId="4" borderId="4" xfId="0" applyFont="1" applyFill="1" applyBorder="1" applyAlignment="1">
      <alignment horizontal="center" wrapText="1"/>
    </xf>
    <xf numFmtId="0" fontId="31" fillId="4" borderId="4" xfId="0" applyFont="1" applyFill="1" applyBorder="1" applyAlignment="1">
      <alignment horizontal="left" wrapText="1"/>
    </xf>
    <xf numFmtId="0" fontId="29" fillId="0" borderId="12" xfId="0" applyFont="1" applyBorder="1" applyAlignment="1">
      <alignment horizontal="center" wrapText="1"/>
    </xf>
    <xf numFmtId="0" fontId="29" fillId="0" borderId="12" xfId="0" applyFont="1" applyBorder="1" applyAlignment="1">
      <alignment horizontal="left" wrapText="1"/>
    </xf>
    <xf numFmtId="0" fontId="31" fillId="4" borderId="5" xfId="0" applyFont="1" applyFill="1" applyBorder="1" applyAlignment="1">
      <alignment horizontal="center" wrapText="1"/>
    </xf>
    <xf numFmtId="0" fontId="31" fillId="4" borderId="9" xfId="0" applyFont="1" applyFill="1" applyBorder="1" applyAlignment="1">
      <alignment horizontal="left" wrapText="1"/>
    </xf>
    <xf numFmtId="164" fontId="7" fillId="3" borderId="7" xfId="0" applyNumberFormat="1" applyFont="1" applyFill="1" applyBorder="1" applyAlignment="1">
      <alignment horizontal="center"/>
    </xf>
    <xf numFmtId="164" fontId="9" fillId="3" borderId="7" xfId="0" applyNumberFormat="1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164" fontId="9" fillId="3" borderId="8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31" fillId="4" borderId="0" xfId="0" applyFont="1" applyFill="1" applyBorder="1" applyAlignment="1">
      <alignment horizontal="center" wrapText="1"/>
    </xf>
    <xf numFmtId="0" fontId="32" fillId="4" borderId="11" xfId="0" applyFont="1" applyFill="1" applyBorder="1" applyAlignment="1">
      <alignment horizontal="center" wrapText="1"/>
    </xf>
    <xf numFmtId="0" fontId="31" fillId="4" borderId="11" xfId="0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/>
    </xf>
    <xf numFmtId="0" fontId="30" fillId="4" borderId="4" xfId="0" applyFont="1" applyFill="1" applyBorder="1" applyAlignment="1">
      <alignment horizontal="center" wrapText="1"/>
    </xf>
    <xf numFmtId="0" fontId="25" fillId="0" borderId="12" xfId="0" applyFont="1" applyBorder="1" applyAlignment="1">
      <alignment horizontal="left" wrapText="1"/>
    </xf>
    <xf numFmtId="0" fontId="30" fillId="0" borderId="12" xfId="0" applyFont="1" applyBorder="1" applyAlignment="1">
      <alignment horizontal="center" wrapText="1"/>
    </xf>
    <xf numFmtId="0" fontId="31" fillId="4" borderId="9" xfId="0" applyFont="1" applyFill="1" applyBorder="1" applyAlignment="1">
      <alignment horizontal="center" wrapText="1"/>
    </xf>
    <xf numFmtId="164" fontId="15" fillId="0" borderId="11" xfId="0" applyNumberFormat="1" applyFont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8" fillId="0" borderId="16" xfId="0" applyFont="1" applyBorder="1" applyAlignment="1">
      <alignment horizontal="left" wrapText="1"/>
    </xf>
    <xf numFmtId="0" fontId="18" fillId="0" borderId="16" xfId="0" applyFont="1" applyBorder="1" applyAlignment="1">
      <alignment horizontal="center" wrapText="1"/>
    </xf>
    <xf numFmtId="0" fontId="18" fillId="0" borderId="17" xfId="0" applyFont="1" applyBorder="1" applyAlignment="1">
      <alignment horizontal="left" wrapText="1"/>
    </xf>
    <xf numFmtId="0" fontId="18" fillId="0" borderId="17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19" fillId="0" borderId="11" xfId="0" applyFont="1" applyBorder="1" applyAlignment="1">
      <alignment horizontal="center" wrapText="1"/>
    </xf>
    <xf numFmtId="0" fontId="28" fillId="2" borderId="7" xfId="0" applyFont="1" applyFill="1" applyBorder="1" applyAlignment="1"/>
    <xf numFmtId="0" fontId="28" fillId="0" borderId="12" xfId="0" applyFont="1" applyBorder="1"/>
    <xf numFmtId="0" fontId="28" fillId="0" borderId="12" xfId="0" applyFont="1" applyBorder="1" applyAlignment="1">
      <alignment horizontal="left"/>
    </xf>
    <xf numFmtId="0" fontId="23" fillId="0" borderId="12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2" fillId="0" borderId="9" xfId="0" applyFont="1" applyBorder="1"/>
    <xf numFmtId="0" fontId="33" fillId="0" borderId="11" xfId="0" applyFont="1" applyBorder="1" applyAlignment="1">
      <alignment horizontal="left" wrapText="1"/>
    </xf>
    <xf numFmtId="0" fontId="31" fillId="0" borderId="11" xfId="0" applyFont="1" applyBorder="1" applyAlignment="1">
      <alignment horizontal="left" wrapText="1"/>
    </xf>
    <xf numFmtId="0" fontId="31" fillId="0" borderId="11" xfId="0" applyFont="1" applyBorder="1" applyAlignment="1">
      <alignment horizontal="right" wrapText="1"/>
    </xf>
    <xf numFmtId="0" fontId="32" fillId="0" borderId="11" xfId="0" applyFont="1" applyBorder="1" applyAlignment="1">
      <alignment horizontal="right" wrapText="1"/>
    </xf>
    <xf numFmtId="0" fontId="29" fillId="4" borderId="11" xfId="0" applyFont="1" applyFill="1" applyBorder="1" applyAlignment="1">
      <alignment horizontal="left" wrapText="1"/>
    </xf>
    <xf numFmtId="0" fontId="29" fillId="4" borderId="11" xfId="0" applyFont="1" applyFill="1" applyBorder="1" applyAlignment="1">
      <alignment horizontal="right" wrapText="1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1" xfId="0" applyFont="1" applyBorder="1" applyAlignment="1"/>
    <xf numFmtId="0" fontId="12" fillId="0" borderId="8" xfId="0" applyFont="1" applyBorder="1" applyAlignment="1"/>
    <xf numFmtId="0" fontId="11" fillId="0" borderId="1" xfId="0" applyFont="1" applyBorder="1" applyAlignment="1">
      <alignment horizontal="center"/>
    </xf>
    <xf numFmtId="0" fontId="12" fillId="0" borderId="11" xfId="0" applyFont="1" applyBorder="1" applyAlignment="1" applyProtection="1">
      <alignment horizontal="center"/>
      <protection hidden="1"/>
    </xf>
    <xf numFmtId="164" fontId="12" fillId="0" borderId="11" xfId="0" applyNumberFormat="1" applyFont="1" applyBorder="1"/>
    <xf numFmtId="1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/>
    <xf numFmtId="164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>
      <alignment horizontal="center"/>
    </xf>
    <xf numFmtId="164" fontId="12" fillId="5" borderId="11" xfId="0" applyNumberFormat="1" applyFont="1" applyFill="1" applyBorder="1" applyAlignment="1">
      <alignment horizontal="center"/>
    </xf>
    <xf numFmtId="164" fontId="12" fillId="5" borderId="11" xfId="0" applyNumberFormat="1" applyFont="1" applyFill="1" applyBorder="1" applyAlignment="1" applyProtection="1">
      <alignment horizontal="center"/>
      <protection hidden="1"/>
    </xf>
    <xf numFmtId="1" fontId="12" fillId="5" borderId="11" xfId="0" applyNumberFormat="1" applyFont="1" applyFill="1" applyBorder="1" applyAlignment="1">
      <alignment horizontal="center"/>
    </xf>
    <xf numFmtId="164" fontId="12" fillId="5" borderId="10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1" xfId="0" applyFont="1" applyBorder="1"/>
    <xf numFmtId="2" fontId="4" fillId="3" borderId="11" xfId="0" applyNumberFormat="1" applyFont="1" applyFill="1" applyBorder="1" applyAlignment="1">
      <alignment horizontal="center"/>
    </xf>
    <xf numFmtId="164" fontId="4" fillId="3" borderId="10" xfId="0" applyNumberFormat="1" applyFont="1" applyFill="1" applyBorder="1" applyAlignment="1">
      <alignment horizontal="center"/>
    </xf>
    <xf numFmtId="1" fontId="9" fillId="3" borderId="8" xfId="0" applyNumberFormat="1" applyFont="1" applyFill="1" applyBorder="1" applyAlignment="1">
      <alignment horizontal="center"/>
    </xf>
    <xf numFmtId="1" fontId="28" fillId="3" borderId="11" xfId="0" applyNumberFormat="1" applyFont="1" applyFill="1" applyBorder="1" applyAlignment="1">
      <alignment horizontal="center"/>
    </xf>
    <xf numFmtId="164" fontId="9" fillId="3" borderId="10" xfId="0" applyNumberFormat="1" applyFont="1" applyFill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44" fontId="2" fillId="0" borderId="0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31" fillId="4" borderId="3" xfId="0" applyFont="1" applyFill="1" applyBorder="1" applyAlignment="1">
      <alignment horizontal="center" wrapText="1"/>
    </xf>
    <xf numFmtId="0" fontId="31" fillId="4" borderId="4" xfId="0" applyFont="1" applyFill="1" applyBorder="1" applyAlignment="1">
      <alignment horizontal="center" wrapText="1"/>
    </xf>
    <xf numFmtId="0" fontId="25" fillId="4" borderId="4" xfId="0" applyFont="1" applyFill="1" applyBorder="1" applyAlignment="1">
      <alignment horizontal="center" wrapText="1"/>
    </xf>
    <xf numFmtId="0" fontId="31" fillId="4" borderId="2" xfId="0" applyFont="1" applyFill="1" applyBorder="1" applyAlignment="1">
      <alignment horizontal="left" wrapText="1"/>
    </xf>
    <xf numFmtId="0" fontId="31" fillId="4" borderId="3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"/>
  <sheetViews>
    <sheetView tabSelected="1" topLeftCell="A4" workbookViewId="0">
      <selection activeCell="L19" sqref="L19"/>
    </sheetView>
  </sheetViews>
  <sheetFormatPr defaultRowHeight="15"/>
  <cols>
    <col min="1" max="1" width="6" customWidth="1"/>
    <col min="2" max="2" width="38" customWidth="1"/>
    <col min="3" max="3" width="6.42578125" customWidth="1"/>
    <col min="4" max="4" width="5.85546875" customWidth="1"/>
    <col min="5" max="5" width="6" customWidth="1"/>
    <col min="6" max="6" width="6.85546875" customWidth="1"/>
    <col min="7" max="7" width="6.28515625" customWidth="1"/>
    <col min="8" max="8" width="6.5703125" customWidth="1"/>
    <col min="9" max="9" width="6.85546875" customWidth="1"/>
    <col min="10" max="10" width="6.7109375" customWidth="1"/>
    <col min="11" max="12" width="5.85546875" customWidth="1"/>
    <col min="13" max="13" width="6.7109375" customWidth="1"/>
    <col min="14" max="14" width="6.140625" customWidth="1"/>
    <col min="15" max="15" width="6.28515625" customWidth="1"/>
    <col min="257" max="257" width="6" customWidth="1"/>
    <col min="258" max="258" width="38" customWidth="1"/>
    <col min="259" max="259" width="7.28515625" customWidth="1"/>
    <col min="260" max="260" width="6.28515625" customWidth="1"/>
    <col min="261" max="261" width="5.42578125" customWidth="1"/>
    <col min="262" max="262" width="5.7109375" customWidth="1"/>
    <col min="263" max="264" width="6" customWidth="1"/>
    <col min="265" max="265" width="5.85546875" customWidth="1"/>
    <col min="266" max="267" width="6.28515625" customWidth="1"/>
    <col min="268" max="268" width="6.5703125" customWidth="1"/>
    <col min="269" max="269" width="6.140625" customWidth="1"/>
    <col min="270" max="270" width="6.28515625" customWidth="1"/>
    <col min="271" max="271" width="5.7109375" customWidth="1"/>
    <col min="513" max="513" width="6" customWidth="1"/>
    <col min="514" max="514" width="38" customWidth="1"/>
    <col min="515" max="515" width="7.28515625" customWidth="1"/>
    <col min="516" max="516" width="6.28515625" customWidth="1"/>
    <col min="517" max="517" width="5.42578125" customWidth="1"/>
    <col min="518" max="518" width="5.7109375" customWidth="1"/>
    <col min="519" max="520" width="6" customWidth="1"/>
    <col min="521" max="521" width="5.85546875" customWidth="1"/>
    <col min="522" max="523" width="6.28515625" customWidth="1"/>
    <col min="524" max="524" width="6.5703125" customWidth="1"/>
    <col min="525" max="525" width="6.140625" customWidth="1"/>
    <col min="526" max="526" width="6.28515625" customWidth="1"/>
    <col min="527" max="527" width="5.7109375" customWidth="1"/>
    <col min="769" max="769" width="6" customWidth="1"/>
    <col min="770" max="770" width="38" customWidth="1"/>
    <col min="771" max="771" width="7.28515625" customWidth="1"/>
    <col min="772" max="772" width="6.28515625" customWidth="1"/>
    <col min="773" max="773" width="5.42578125" customWidth="1"/>
    <col min="774" max="774" width="5.7109375" customWidth="1"/>
    <col min="775" max="776" width="6" customWidth="1"/>
    <col min="777" max="777" width="5.85546875" customWidth="1"/>
    <col min="778" max="779" width="6.28515625" customWidth="1"/>
    <col min="780" max="780" width="6.5703125" customWidth="1"/>
    <col min="781" max="781" width="6.140625" customWidth="1"/>
    <col min="782" max="782" width="6.28515625" customWidth="1"/>
    <col min="783" max="783" width="5.7109375" customWidth="1"/>
    <col min="1025" max="1025" width="6" customWidth="1"/>
    <col min="1026" max="1026" width="38" customWidth="1"/>
    <col min="1027" max="1027" width="7.28515625" customWidth="1"/>
    <col min="1028" max="1028" width="6.28515625" customWidth="1"/>
    <col min="1029" max="1029" width="5.42578125" customWidth="1"/>
    <col min="1030" max="1030" width="5.7109375" customWidth="1"/>
    <col min="1031" max="1032" width="6" customWidth="1"/>
    <col min="1033" max="1033" width="5.85546875" customWidth="1"/>
    <col min="1034" max="1035" width="6.28515625" customWidth="1"/>
    <col min="1036" max="1036" width="6.5703125" customWidth="1"/>
    <col min="1037" max="1037" width="6.140625" customWidth="1"/>
    <col min="1038" max="1038" width="6.28515625" customWidth="1"/>
    <col min="1039" max="1039" width="5.7109375" customWidth="1"/>
    <col min="1281" max="1281" width="6" customWidth="1"/>
    <col min="1282" max="1282" width="38" customWidth="1"/>
    <col min="1283" max="1283" width="7.28515625" customWidth="1"/>
    <col min="1284" max="1284" width="6.28515625" customWidth="1"/>
    <col min="1285" max="1285" width="5.42578125" customWidth="1"/>
    <col min="1286" max="1286" width="5.7109375" customWidth="1"/>
    <col min="1287" max="1288" width="6" customWidth="1"/>
    <col min="1289" max="1289" width="5.85546875" customWidth="1"/>
    <col min="1290" max="1291" width="6.28515625" customWidth="1"/>
    <col min="1292" max="1292" width="6.5703125" customWidth="1"/>
    <col min="1293" max="1293" width="6.140625" customWidth="1"/>
    <col min="1294" max="1294" width="6.28515625" customWidth="1"/>
    <col min="1295" max="1295" width="5.7109375" customWidth="1"/>
    <col min="1537" max="1537" width="6" customWidth="1"/>
    <col min="1538" max="1538" width="38" customWidth="1"/>
    <col min="1539" max="1539" width="7.28515625" customWidth="1"/>
    <col min="1540" max="1540" width="6.28515625" customWidth="1"/>
    <col min="1541" max="1541" width="5.42578125" customWidth="1"/>
    <col min="1542" max="1542" width="5.7109375" customWidth="1"/>
    <col min="1543" max="1544" width="6" customWidth="1"/>
    <col min="1545" max="1545" width="5.85546875" customWidth="1"/>
    <col min="1546" max="1547" width="6.28515625" customWidth="1"/>
    <col min="1548" max="1548" width="6.5703125" customWidth="1"/>
    <col min="1549" max="1549" width="6.140625" customWidth="1"/>
    <col min="1550" max="1550" width="6.28515625" customWidth="1"/>
    <col min="1551" max="1551" width="5.7109375" customWidth="1"/>
    <col min="1793" max="1793" width="6" customWidth="1"/>
    <col min="1794" max="1794" width="38" customWidth="1"/>
    <col min="1795" max="1795" width="7.28515625" customWidth="1"/>
    <col min="1796" max="1796" width="6.28515625" customWidth="1"/>
    <col min="1797" max="1797" width="5.42578125" customWidth="1"/>
    <col min="1798" max="1798" width="5.7109375" customWidth="1"/>
    <col min="1799" max="1800" width="6" customWidth="1"/>
    <col min="1801" max="1801" width="5.85546875" customWidth="1"/>
    <col min="1802" max="1803" width="6.28515625" customWidth="1"/>
    <col min="1804" max="1804" width="6.5703125" customWidth="1"/>
    <col min="1805" max="1805" width="6.140625" customWidth="1"/>
    <col min="1806" max="1806" width="6.28515625" customWidth="1"/>
    <col min="1807" max="1807" width="5.7109375" customWidth="1"/>
    <col min="2049" max="2049" width="6" customWidth="1"/>
    <col min="2050" max="2050" width="38" customWidth="1"/>
    <col min="2051" max="2051" width="7.28515625" customWidth="1"/>
    <col min="2052" max="2052" width="6.28515625" customWidth="1"/>
    <col min="2053" max="2053" width="5.42578125" customWidth="1"/>
    <col min="2054" max="2054" width="5.7109375" customWidth="1"/>
    <col min="2055" max="2056" width="6" customWidth="1"/>
    <col min="2057" max="2057" width="5.85546875" customWidth="1"/>
    <col min="2058" max="2059" width="6.28515625" customWidth="1"/>
    <col min="2060" max="2060" width="6.5703125" customWidth="1"/>
    <col min="2061" max="2061" width="6.140625" customWidth="1"/>
    <col min="2062" max="2062" width="6.28515625" customWidth="1"/>
    <col min="2063" max="2063" width="5.7109375" customWidth="1"/>
    <col min="2305" max="2305" width="6" customWidth="1"/>
    <col min="2306" max="2306" width="38" customWidth="1"/>
    <col min="2307" max="2307" width="7.28515625" customWidth="1"/>
    <col min="2308" max="2308" width="6.28515625" customWidth="1"/>
    <col min="2309" max="2309" width="5.42578125" customWidth="1"/>
    <col min="2310" max="2310" width="5.7109375" customWidth="1"/>
    <col min="2311" max="2312" width="6" customWidth="1"/>
    <col min="2313" max="2313" width="5.85546875" customWidth="1"/>
    <col min="2314" max="2315" width="6.28515625" customWidth="1"/>
    <col min="2316" max="2316" width="6.5703125" customWidth="1"/>
    <col min="2317" max="2317" width="6.140625" customWidth="1"/>
    <col min="2318" max="2318" width="6.28515625" customWidth="1"/>
    <col min="2319" max="2319" width="5.7109375" customWidth="1"/>
    <col min="2561" max="2561" width="6" customWidth="1"/>
    <col min="2562" max="2562" width="38" customWidth="1"/>
    <col min="2563" max="2563" width="7.28515625" customWidth="1"/>
    <col min="2564" max="2564" width="6.28515625" customWidth="1"/>
    <col min="2565" max="2565" width="5.42578125" customWidth="1"/>
    <col min="2566" max="2566" width="5.7109375" customWidth="1"/>
    <col min="2567" max="2568" width="6" customWidth="1"/>
    <col min="2569" max="2569" width="5.85546875" customWidth="1"/>
    <col min="2570" max="2571" width="6.28515625" customWidth="1"/>
    <col min="2572" max="2572" width="6.5703125" customWidth="1"/>
    <col min="2573" max="2573" width="6.140625" customWidth="1"/>
    <col min="2574" max="2574" width="6.28515625" customWidth="1"/>
    <col min="2575" max="2575" width="5.7109375" customWidth="1"/>
    <col min="2817" max="2817" width="6" customWidth="1"/>
    <col min="2818" max="2818" width="38" customWidth="1"/>
    <col min="2819" max="2819" width="7.28515625" customWidth="1"/>
    <col min="2820" max="2820" width="6.28515625" customWidth="1"/>
    <col min="2821" max="2821" width="5.42578125" customWidth="1"/>
    <col min="2822" max="2822" width="5.7109375" customWidth="1"/>
    <col min="2823" max="2824" width="6" customWidth="1"/>
    <col min="2825" max="2825" width="5.85546875" customWidth="1"/>
    <col min="2826" max="2827" width="6.28515625" customWidth="1"/>
    <col min="2828" max="2828" width="6.5703125" customWidth="1"/>
    <col min="2829" max="2829" width="6.140625" customWidth="1"/>
    <col min="2830" max="2830" width="6.28515625" customWidth="1"/>
    <col min="2831" max="2831" width="5.7109375" customWidth="1"/>
    <col min="3073" max="3073" width="6" customWidth="1"/>
    <col min="3074" max="3074" width="38" customWidth="1"/>
    <col min="3075" max="3075" width="7.28515625" customWidth="1"/>
    <col min="3076" max="3076" width="6.28515625" customWidth="1"/>
    <col min="3077" max="3077" width="5.42578125" customWidth="1"/>
    <col min="3078" max="3078" width="5.7109375" customWidth="1"/>
    <col min="3079" max="3080" width="6" customWidth="1"/>
    <col min="3081" max="3081" width="5.85546875" customWidth="1"/>
    <col min="3082" max="3083" width="6.28515625" customWidth="1"/>
    <col min="3084" max="3084" width="6.5703125" customWidth="1"/>
    <col min="3085" max="3085" width="6.140625" customWidth="1"/>
    <col min="3086" max="3086" width="6.28515625" customWidth="1"/>
    <col min="3087" max="3087" width="5.7109375" customWidth="1"/>
    <col min="3329" max="3329" width="6" customWidth="1"/>
    <col min="3330" max="3330" width="38" customWidth="1"/>
    <col min="3331" max="3331" width="7.28515625" customWidth="1"/>
    <col min="3332" max="3332" width="6.28515625" customWidth="1"/>
    <col min="3333" max="3333" width="5.42578125" customWidth="1"/>
    <col min="3334" max="3334" width="5.7109375" customWidth="1"/>
    <col min="3335" max="3336" width="6" customWidth="1"/>
    <col min="3337" max="3337" width="5.85546875" customWidth="1"/>
    <col min="3338" max="3339" width="6.28515625" customWidth="1"/>
    <col min="3340" max="3340" width="6.5703125" customWidth="1"/>
    <col min="3341" max="3341" width="6.140625" customWidth="1"/>
    <col min="3342" max="3342" width="6.28515625" customWidth="1"/>
    <col min="3343" max="3343" width="5.7109375" customWidth="1"/>
    <col min="3585" max="3585" width="6" customWidth="1"/>
    <col min="3586" max="3586" width="38" customWidth="1"/>
    <col min="3587" max="3587" width="7.28515625" customWidth="1"/>
    <col min="3588" max="3588" width="6.28515625" customWidth="1"/>
    <col min="3589" max="3589" width="5.42578125" customWidth="1"/>
    <col min="3590" max="3590" width="5.7109375" customWidth="1"/>
    <col min="3591" max="3592" width="6" customWidth="1"/>
    <col min="3593" max="3593" width="5.85546875" customWidth="1"/>
    <col min="3594" max="3595" width="6.28515625" customWidth="1"/>
    <col min="3596" max="3596" width="6.5703125" customWidth="1"/>
    <col min="3597" max="3597" width="6.140625" customWidth="1"/>
    <col min="3598" max="3598" width="6.28515625" customWidth="1"/>
    <col min="3599" max="3599" width="5.7109375" customWidth="1"/>
    <col min="3841" max="3841" width="6" customWidth="1"/>
    <col min="3842" max="3842" width="38" customWidth="1"/>
    <col min="3843" max="3843" width="7.28515625" customWidth="1"/>
    <col min="3844" max="3844" width="6.28515625" customWidth="1"/>
    <col min="3845" max="3845" width="5.42578125" customWidth="1"/>
    <col min="3846" max="3846" width="5.7109375" customWidth="1"/>
    <col min="3847" max="3848" width="6" customWidth="1"/>
    <col min="3849" max="3849" width="5.85546875" customWidth="1"/>
    <col min="3850" max="3851" width="6.28515625" customWidth="1"/>
    <col min="3852" max="3852" width="6.5703125" customWidth="1"/>
    <col min="3853" max="3853" width="6.140625" customWidth="1"/>
    <col min="3854" max="3854" width="6.28515625" customWidth="1"/>
    <col min="3855" max="3855" width="5.7109375" customWidth="1"/>
    <col min="4097" max="4097" width="6" customWidth="1"/>
    <col min="4098" max="4098" width="38" customWidth="1"/>
    <col min="4099" max="4099" width="7.28515625" customWidth="1"/>
    <col min="4100" max="4100" width="6.28515625" customWidth="1"/>
    <col min="4101" max="4101" width="5.42578125" customWidth="1"/>
    <col min="4102" max="4102" width="5.7109375" customWidth="1"/>
    <col min="4103" max="4104" width="6" customWidth="1"/>
    <col min="4105" max="4105" width="5.85546875" customWidth="1"/>
    <col min="4106" max="4107" width="6.28515625" customWidth="1"/>
    <col min="4108" max="4108" width="6.5703125" customWidth="1"/>
    <col min="4109" max="4109" width="6.140625" customWidth="1"/>
    <col min="4110" max="4110" width="6.28515625" customWidth="1"/>
    <col min="4111" max="4111" width="5.7109375" customWidth="1"/>
    <col min="4353" max="4353" width="6" customWidth="1"/>
    <col min="4354" max="4354" width="38" customWidth="1"/>
    <col min="4355" max="4355" width="7.28515625" customWidth="1"/>
    <col min="4356" max="4356" width="6.28515625" customWidth="1"/>
    <col min="4357" max="4357" width="5.42578125" customWidth="1"/>
    <col min="4358" max="4358" width="5.7109375" customWidth="1"/>
    <col min="4359" max="4360" width="6" customWidth="1"/>
    <col min="4361" max="4361" width="5.85546875" customWidth="1"/>
    <col min="4362" max="4363" width="6.28515625" customWidth="1"/>
    <col min="4364" max="4364" width="6.5703125" customWidth="1"/>
    <col min="4365" max="4365" width="6.140625" customWidth="1"/>
    <col min="4366" max="4366" width="6.28515625" customWidth="1"/>
    <col min="4367" max="4367" width="5.7109375" customWidth="1"/>
    <col min="4609" max="4609" width="6" customWidth="1"/>
    <col min="4610" max="4610" width="38" customWidth="1"/>
    <col min="4611" max="4611" width="7.28515625" customWidth="1"/>
    <col min="4612" max="4612" width="6.28515625" customWidth="1"/>
    <col min="4613" max="4613" width="5.42578125" customWidth="1"/>
    <col min="4614" max="4614" width="5.7109375" customWidth="1"/>
    <col min="4615" max="4616" width="6" customWidth="1"/>
    <col min="4617" max="4617" width="5.85546875" customWidth="1"/>
    <col min="4618" max="4619" width="6.28515625" customWidth="1"/>
    <col min="4620" max="4620" width="6.5703125" customWidth="1"/>
    <col min="4621" max="4621" width="6.140625" customWidth="1"/>
    <col min="4622" max="4622" width="6.28515625" customWidth="1"/>
    <col min="4623" max="4623" width="5.7109375" customWidth="1"/>
    <col min="4865" max="4865" width="6" customWidth="1"/>
    <col min="4866" max="4866" width="38" customWidth="1"/>
    <col min="4867" max="4867" width="7.28515625" customWidth="1"/>
    <col min="4868" max="4868" width="6.28515625" customWidth="1"/>
    <col min="4869" max="4869" width="5.42578125" customWidth="1"/>
    <col min="4870" max="4870" width="5.7109375" customWidth="1"/>
    <col min="4871" max="4872" width="6" customWidth="1"/>
    <col min="4873" max="4873" width="5.85546875" customWidth="1"/>
    <col min="4874" max="4875" width="6.28515625" customWidth="1"/>
    <col min="4876" max="4876" width="6.5703125" customWidth="1"/>
    <col min="4877" max="4877" width="6.140625" customWidth="1"/>
    <col min="4878" max="4878" width="6.28515625" customWidth="1"/>
    <col min="4879" max="4879" width="5.7109375" customWidth="1"/>
    <col min="5121" max="5121" width="6" customWidth="1"/>
    <col min="5122" max="5122" width="38" customWidth="1"/>
    <col min="5123" max="5123" width="7.28515625" customWidth="1"/>
    <col min="5124" max="5124" width="6.28515625" customWidth="1"/>
    <col min="5125" max="5125" width="5.42578125" customWidth="1"/>
    <col min="5126" max="5126" width="5.7109375" customWidth="1"/>
    <col min="5127" max="5128" width="6" customWidth="1"/>
    <col min="5129" max="5129" width="5.85546875" customWidth="1"/>
    <col min="5130" max="5131" width="6.28515625" customWidth="1"/>
    <col min="5132" max="5132" width="6.5703125" customWidth="1"/>
    <col min="5133" max="5133" width="6.140625" customWidth="1"/>
    <col min="5134" max="5134" width="6.28515625" customWidth="1"/>
    <col min="5135" max="5135" width="5.7109375" customWidth="1"/>
    <col min="5377" max="5377" width="6" customWidth="1"/>
    <col min="5378" max="5378" width="38" customWidth="1"/>
    <col min="5379" max="5379" width="7.28515625" customWidth="1"/>
    <col min="5380" max="5380" width="6.28515625" customWidth="1"/>
    <col min="5381" max="5381" width="5.42578125" customWidth="1"/>
    <col min="5382" max="5382" width="5.7109375" customWidth="1"/>
    <col min="5383" max="5384" width="6" customWidth="1"/>
    <col min="5385" max="5385" width="5.85546875" customWidth="1"/>
    <col min="5386" max="5387" width="6.28515625" customWidth="1"/>
    <col min="5388" max="5388" width="6.5703125" customWidth="1"/>
    <col min="5389" max="5389" width="6.140625" customWidth="1"/>
    <col min="5390" max="5390" width="6.28515625" customWidth="1"/>
    <col min="5391" max="5391" width="5.7109375" customWidth="1"/>
    <col min="5633" max="5633" width="6" customWidth="1"/>
    <col min="5634" max="5634" width="38" customWidth="1"/>
    <col min="5635" max="5635" width="7.28515625" customWidth="1"/>
    <col min="5636" max="5636" width="6.28515625" customWidth="1"/>
    <col min="5637" max="5637" width="5.42578125" customWidth="1"/>
    <col min="5638" max="5638" width="5.7109375" customWidth="1"/>
    <col min="5639" max="5640" width="6" customWidth="1"/>
    <col min="5641" max="5641" width="5.85546875" customWidth="1"/>
    <col min="5642" max="5643" width="6.28515625" customWidth="1"/>
    <col min="5644" max="5644" width="6.5703125" customWidth="1"/>
    <col min="5645" max="5645" width="6.140625" customWidth="1"/>
    <col min="5646" max="5646" width="6.28515625" customWidth="1"/>
    <col min="5647" max="5647" width="5.7109375" customWidth="1"/>
    <col min="5889" max="5889" width="6" customWidth="1"/>
    <col min="5890" max="5890" width="38" customWidth="1"/>
    <col min="5891" max="5891" width="7.28515625" customWidth="1"/>
    <col min="5892" max="5892" width="6.28515625" customWidth="1"/>
    <col min="5893" max="5893" width="5.42578125" customWidth="1"/>
    <col min="5894" max="5894" width="5.7109375" customWidth="1"/>
    <col min="5895" max="5896" width="6" customWidth="1"/>
    <col min="5897" max="5897" width="5.85546875" customWidth="1"/>
    <col min="5898" max="5899" width="6.28515625" customWidth="1"/>
    <col min="5900" max="5900" width="6.5703125" customWidth="1"/>
    <col min="5901" max="5901" width="6.140625" customWidth="1"/>
    <col min="5902" max="5902" width="6.28515625" customWidth="1"/>
    <col min="5903" max="5903" width="5.7109375" customWidth="1"/>
    <col min="6145" max="6145" width="6" customWidth="1"/>
    <col min="6146" max="6146" width="38" customWidth="1"/>
    <col min="6147" max="6147" width="7.28515625" customWidth="1"/>
    <col min="6148" max="6148" width="6.28515625" customWidth="1"/>
    <col min="6149" max="6149" width="5.42578125" customWidth="1"/>
    <col min="6150" max="6150" width="5.7109375" customWidth="1"/>
    <col min="6151" max="6152" width="6" customWidth="1"/>
    <col min="6153" max="6153" width="5.85546875" customWidth="1"/>
    <col min="6154" max="6155" width="6.28515625" customWidth="1"/>
    <col min="6156" max="6156" width="6.5703125" customWidth="1"/>
    <col min="6157" max="6157" width="6.140625" customWidth="1"/>
    <col min="6158" max="6158" width="6.28515625" customWidth="1"/>
    <col min="6159" max="6159" width="5.7109375" customWidth="1"/>
    <col min="6401" max="6401" width="6" customWidth="1"/>
    <col min="6402" max="6402" width="38" customWidth="1"/>
    <col min="6403" max="6403" width="7.28515625" customWidth="1"/>
    <col min="6404" max="6404" width="6.28515625" customWidth="1"/>
    <col min="6405" max="6405" width="5.42578125" customWidth="1"/>
    <col min="6406" max="6406" width="5.7109375" customWidth="1"/>
    <col min="6407" max="6408" width="6" customWidth="1"/>
    <col min="6409" max="6409" width="5.85546875" customWidth="1"/>
    <col min="6410" max="6411" width="6.28515625" customWidth="1"/>
    <col min="6412" max="6412" width="6.5703125" customWidth="1"/>
    <col min="6413" max="6413" width="6.140625" customWidth="1"/>
    <col min="6414" max="6414" width="6.28515625" customWidth="1"/>
    <col min="6415" max="6415" width="5.7109375" customWidth="1"/>
    <col min="6657" max="6657" width="6" customWidth="1"/>
    <col min="6658" max="6658" width="38" customWidth="1"/>
    <col min="6659" max="6659" width="7.28515625" customWidth="1"/>
    <col min="6660" max="6660" width="6.28515625" customWidth="1"/>
    <col min="6661" max="6661" width="5.42578125" customWidth="1"/>
    <col min="6662" max="6662" width="5.7109375" customWidth="1"/>
    <col min="6663" max="6664" width="6" customWidth="1"/>
    <col min="6665" max="6665" width="5.85546875" customWidth="1"/>
    <col min="6666" max="6667" width="6.28515625" customWidth="1"/>
    <col min="6668" max="6668" width="6.5703125" customWidth="1"/>
    <col min="6669" max="6669" width="6.140625" customWidth="1"/>
    <col min="6670" max="6670" width="6.28515625" customWidth="1"/>
    <col min="6671" max="6671" width="5.7109375" customWidth="1"/>
    <col min="6913" max="6913" width="6" customWidth="1"/>
    <col min="6914" max="6914" width="38" customWidth="1"/>
    <col min="6915" max="6915" width="7.28515625" customWidth="1"/>
    <col min="6916" max="6916" width="6.28515625" customWidth="1"/>
    <col min="6917" max="6917" width="5.42578125" customWidth="1"/>
    <col min="6918" max="6918" width="5.7109375" customWidth="1"/>
    <col min="6919" max="6920" width="6" customWidth="1"/>
    <col min="6921" max="6921" width="5.85546875" customWidth="1"/>
    <col min="6922" max="6923" width="6.28515625" customWidth="1"/>
    <col min="6924" max="6924" width="6.5703125" customWidth="1"/>
    <col min="6925" max="6925" width="6.140625" customWidth="1"/>
    <col min="6926" max="6926" width="6.28515625" customWidth="1"/>
    <col min="6927" max="6927" width="5.7109375" customWidth="1"/>
    <col min="7169" max="7169" width="6" customWidth="1"/>
    <col min="7170" max="7170" width="38" customWidth="1"/>
    <col min="7171" max="7171" width="7.28515625" customWidth="1"/>
    <col min="7172" max="7172" width="6.28515625" customWidth="1"/>
    <col min="7173" max="7173" width="5.42578125" customWidth="1"/>
    <col min="7174" max="7174" width="5.7109375" customWidth="1"/>
    <col min="7175" max="7176" width="6" customWidth="1"/>
    <col min="7177" max="7177" width="5.85546875" customWidth="1"/>
    <col min="7178" max="7179" width="6.28515625" customWidth="1"/>
    <col min="7180" max="7180" width="6.5703125" customWidth="1"/>
    <col min="7181" max="7181" width="6.140625" customWidth="1"/>
    <col min="7182" max="7182" width="6.28515625" customWidth="1"/>
    <col min="7183" max="7183" width="5.7109375" customWidth="1"/>
    <col min="7425" max="7425" width="6" customWidth="1"/>
    <col min="7426" max="7426" width="38" customWidth="1"/>
    <col min="7427" max="7427" width="7.28515625" customWidth="1"/>
    <col min="7428" max="7428" width="6.28515625" customWidth="1"/>
    <col min="7429" max="7429" width="5.42578125" customWidth="1"/>
    <col min="7430" max="7430" width="5.7109375" customWidth="1"/>
    <col min="7431" max="7432" width="6" customWidth="1"/>
    <col min="7433" max="7433" width="5.85546875" customWidth="1"/>
    <col min="7434" max="7435" width="6.28515625" customWidth="1"/>
    <col min="7436" max="7436" width="6.5703125" customWidth="1"/>
    <col min="7437" max="7437" width="6.140625" customWidth="1"/>
    <col min="7438" max="7438" width="6.28515625" customWidth="1"/>
    <col min="7439" max="7439" width="5.7109375" customWidth="1"/>
    <col min="7681" max="7681" width="6" customWidth="1"/>
    <col min="7682" max="7682" width="38" customWidth="1"/>
    <col min="7683" max="7683" width="7.28515625" customWidth="1"/>
    <col min="7684" max="7684" width="6.28515625" customWidth="1"/>
    <col min="7685" max="7685" width="5.42578125" customWidth="1"/>
    <col min="7686" max="7686" width="5.7109375" customWidth="1"/>
    <col min="7687" max="7688" width="6" customWidth="1"/>
    <col min="7689" max="7689" width="5.85546875" customWidth="1"/>
    <col min="7690" max="7691" width="6.28515625" customWidth="1"/>
    <col min="7692" max="7692" width="6.5703125" customWidth="1"/>
    <col min="7693" max="7693" width="6.140625" customWidth="1"/>
    <col min="7694" max="7694" width="6.28515625" customWidth="1"/>
    <col min="7695" max="7695" width="5.7109375" customWidth="1"/>
    <col min="7937" max="7937" width="6" customWidth="1"/>
    <col min="7938" max="7938" width="38" customWidth="1"/>
    <col min="7939" max="7939" width="7.28515625" customWidth="1"/>
    <col min="7940" max="7940" width="6.28515625" customWidth="1"/>
    <col min="7941" max="7941" width="5.42578125" customWidth="1"/>
    <col min="7942" max="7942" width="5.7109375" customWidth="1"/>
    <col min="7943" max="7944" width="6" customWidth="1"/>
    <col min="7945" max="7945" width="5.85546875" customWidth="1"/>
    <col min="7946" max="7947" width="6.28515625" customWidth="1"/>
    <col min="7948" max="7948" width="6.5703125" customWidth="1"/>
    <col min="7949" max="7949" width="6.140625" customWidth="1"/>
    <col min="7950" max="7950" width="6.28515625" customWidth="1"/>
    <col min="7951" max="7951" width="5.7109375" customWidth="1"/>
    <col min="8193" max="8193" width="6" customWidth="1"/>
    <col min="8194" max="8194" width="38" customWidth="1"/>
    <col min="8195" max="8195" width="7.28515625" customWidth="1"/>
    <col min="8196" max="8196" width="6.28515625" customWidth="1"/>
    <col min="8197" max="8197" width="5.42578125" customWidth="1"/>
    <col min="8198" max="8198" width="5.7109375" customWidth="1"/>
    <col min="8199" max="8200" width="6" customWidth="1"/>
    <col min="8201" max="8201" width="5.85546875" customWidth="1"/>
    <col min="8202" max="8203" width="6.28515625" customWidth="1"/>
    <col min="8204" max="8204" width="6.5703125" customWidth="1"/>
    <col min="8205" max="8205" width="6.140625" customWidth="1"/>
    <col min="8206" max="8206" width="6.28515625" customWidth="1"/>
    <col min="8207" max="8207" width="5.7109375" customWidth="1"/>
    <col min="8449" max="8449" width="6" customWidth="1"/>
    <col min="8450" max="8450" width="38" customWidth="1"/>
    <col min="8451" max="8451" width="7.28515625" customWidth="1"/>
    <col min="8452" max="8452" width="6.28515625" customWidth="1"/>
    <col min="8453" max="8453" width="5.42578125" customWidth="1"/>
    <col min="8454" max="8454" width="5.7109375" customWidth="1"/>
    <col min="8455" max="8456" width="6" customWidth="1"/>
    <col min="8457" max="8457" width="5.85546875" customWidth="1"/>
    <col min="8458" max="8459" width="6.28515625" customWidth="1"/>
    <col min="8460" max="8460" width="6.5703125" customWidth="1"/>
    <col min="8461" max="8461" width="6.140625" customWidth="1"/>
    <col min="8462" max="8462" width="6.28515625" customWidth="1"/>
    <col min="8463" max="8463" width="5.7109375" customWidth="1"/>
    <col min="8705" max="8705" width="6" customWidth="1"/>
    <col min="8706" max="8706" width="38" customWidth="1"/>
    <col min="8707" max="8707" width="7.28515625" customWidth="1"/>
    <col min="8708" max="8708" width="6.28515625" customWidth="1"/>
    <col min="8709" max="8709" width="5.42578125" customWidth="1"/>
    <col min="8710" max="8710" width="5.7109375" customWidth="1"/>
    <col min="8711" max="8712" width="6" customWidth="1"/>
    <col min="8713" max="8713" width="5.85546875" customWidth="1"/>
    <col min="8714" max="8715" width="6.28515625" customWidth="1"/>
    <col min="8716" max="8716" width="6.5703125" customWidth="1"/>
    <col min="8717" max="8717" width="6.140625" customWidth="1"/>
    <col min="8718" max="8718" width="6.28515625" customWidth="1"/>
    <col min="8719" max="8719" width="5.7109375" customWidth="1"/>
    <col min="8961" max="8961" width="6" customWidth="1"/>
    <col min="8962" max="8962" width="38" customWidth="1"/>
    <col min="8963" max="8963" width="7.28515625" customWidth="1"/>
    <col min="8964" max="8964" width="6.28515625" customWidth="1"/>
    <col min="8965" max="8965" width="5.42578125" customWidth="1"/>
    <col min="8966" max="8966" width="5.7109375" customWidth="1"/>
    <col min="8967" max="8968" width="6" customWidth="1"/>
    <col min="8969" max="8969" width="5.85546875" customWidth="1"/>
    <col min="8970" max="8971" width="6.28515625" customWidth="1"/>
    <col min="8972" max="8972" width="6.5703125" customWidth="1"/>
    <col min="8973" max="8973" width="6.140625" customWidth="1"/>
    <col min="8974" max="8974" width="6.28515625" customWidth="1"/>
    <col min="8975" max="8975" width="5.7109375" customWidth="1"/>
    <col min="9217" max="9217" width="6" customWidth="1"/>
    <col min="9218" max="9218" width="38" customWidth="1"/>
    <col min="9219" max="9219" width="7.28515625" customWidth="1"/>
    <col min="9220" max="9220" width="6.28515625" customWidth="1"/>
    <col min="9221" max="9221" width="5.42578125" customWidth="1"/>
    <col min="9222" max="9222" width="5.7109375" customWidth="1"/>
    <col min="9223" max="9224" width="6" customWidth="1"/>
    <col min="9225" max="9225" width="5.85546875" customWidth="1"/>
    <col min="9226" max="9227" width="6.28515625" customWidth="1"/>
    <col min="9228" max="9228" width="6.5703125" customWidth="1"/>
    <col min="9229" max="9229" width="6.140625" customWidth="1"/>
    <col min="9230" max="9230" width="6.28515625" customWidth="1"/>
    <col min="9231" max="9231" width="5.7109375" customWidth="1"/>
    <col min="9473" max="9473" width="6" customWidth="1"/>
    <col min="9474" max="9474" width="38" customWidth="1"/>
    <col min="9475" max="9475" width="7.28515625" customWidth="1"/>
    <col min="9476" max="9476" width="6.28515625" customWidth="1"/>
    <col min="9477" max="9477" width="5.42578125" customWidth="1"/>
    <col min="9478" max="9478" width="5.7109375" customWidth="1"/>
    <col min="9479" max="9480" width="6" customWidth="1"/>
    <col min="9481" max="9481" width="5.85546875" customWidth="1"/>
    <col min="9482" max="9483" width="6.28515625" customWidth="1"/>
    <col min="9484" max="9484" width="6.5703125" customWidth="1"/>
    <col min="9485" max="9485" width="6.140625" customWidth="1"/>
    <col min="9486" max="9486" width="6.28515625" customWidth="1"/>
    <col min="9487" max="9487" width="5.7109375" customWidth="1"/>
    <col min="9729" max="9729" width="6" customWidth="1"/>
    <col min="9730" max="9730" width="38" customWidth="1"/>
    <col min="9731" max="9731" width="7.28515625" customWidth="1"/>
    <col min="9732" max="9732" width="6.28515625" customWidth="1"/>
    <col min="9733" max="9733" width="5.42578125" customWidth="1"/>
    <col min="9734" max="9734" width="5.7109375" customWidth="1"/>
    <col min="9735" max="9736" width="6" customWidth="1"/>
    <col min="9737" max="9737" width="5.85546875" customWidth="1"/>
    <col min="9738" max="9739" width="6.28515625" customWidth="1"/>
    <col min="9740" max="9740" width="6.5703125" customWidth="1"/>
    <col min="9741" max="9741" width="6.140625" customWidth="1"/>
    <col min="9742" max="9742" width="6.28515625" customWidth="1"/>
    <col min="9743" max="9743" width="5.7109375" customWidth="1"/>
    <col min="9985" max="9985" width="6" customWidth="1"/>
    <col min="9986" max="9986" width="38" customWidth="1"/>
    <col min="9987" max="9987" width="7.28515625" customWidth="1"/>
    <col min="9988" max="9988" width="6.28515625" customWidth="1"/>
    <col min="9989" max="9989" width="5.42578125" customWidth="1"/>
    <col min="9990" max="9990" width="5.7109375" customWidth="1"/>
    <col min="9991" max="9992" width="6" customWidth="1"/>
    <col min="9993" max="9993" width="5.85546875" customWidth="1"/>
    <col min="9994" max="9995" width="6.28515625" customWidth="1"/>
    <col min="9996" max="9996" width="6.5703125" customWidth="1"/>
    <col min="9997" max="9997" width="6.140625" customWidth="1"/>
    <col min="9998" max="9998" width="6.28515625" customWidth="1"/>
    <col min="9999" max="9999" width="5.7109375" customWidth="1"/>
    <col min="10241" max="10241" width="6" customWidth="1"/>
    <col min="10242" max="10242" width="38" customWidth="1"/>
    <col min="10243" max="10243" width="7.28515625" customWidth="1"/>
    <col min="10244" max="10244" width="6.28515625" customWidth="1"/>
    <col min="10245" max="10245" width="5.42578125" customWidth="1"/>
    <col min="10246" max="10246" width="5.7109375" customWidth="1"/>
    <col min="10247" max="10248" width="6" customWidth="1"/>
    <col min="10249" max="10249" width="5.85546875" customWidth="1"/>
    <col min="10250" max="10251" width="6.28515625" customWidth="1"/>
    <col min="10252" max="10252" width="6.5703125" customWidth="1"/>
    <col min="10253" max="10253" width="6.140625" customWidth="1"/>
    <col min="10254" max="10254" width="6.28515625" customWidth="1"/>
    <col min="10255" max="10255" width="5.7109375" customWidth="1"/>
    <col min="10497" max="10497" width="6" customWidth="1"/>
    <col min="10498" max="10498" width="38" customWidth="1"/>
    <col min="10499" max="10499" width="7.28515625" customWidth="1"/>
    <col min="10500" max="10500" width="6.28515625" customWidth="1"/>
    <col min="10501" max="10501" width="5.42578125" customWidth="1"/>
    <col min="10502" max="10502" width="5.7109375" customWidth="1"/>
    <col min="10503" max="10504" width="6" customWidth="1"/>
    <col min="10505" max="10505" width="5.85546875" customWidth="1"/>
    <col min="10506" max="10507" width="6.28515625" customWidth="1"/>
    <col min="10508" max="10508" width="6.5703125" customWidth="1"/>
    <col min="10509" max="10509" width="6.140625" customWidth="1"/>
    <col min="10510" max="10510" width="6.28515625" customWidth="1"/>
    <col min="10511" max="10511" width="5.7109375" customWidth="1"/>
    <col min="10753" max="10753" width="6" customWidth="1"/>
    <col min="10754" max="10754" width="38" customWidth="1"/>
    <col min="10755" max="10755" width="7.28515625" customWidth="1"/>
    <col min="10756" max="10756" width="6.28515625" customWidth="1"/>
    <col min="10757" max="10757" width="5.42578125" customWidth="1"/>
    <col min="10758" max="10758" width="5.7109375" customWidth="1"/>
    <col min="10759" max="10760" width="6" customWidth="1"/>
    <col min="10761" max="10761" width="5.85546875" customWidth="1"/>
    <col min="10762" max="10763" width="6.28515625" customWidth="1"/>
    <col min="10764" max="10764" width="6.5703125" customWidth="1"/>
    <col min="10765" max="10765" width="6.140625" customWidth="1"/>
    <col min="10766" max="10766" width="6.28515625" customWidth="1"/>
    <col min="10767" max="10767" width="5.7109375" customWidth="1"/>
    <col min="11009" max="11009" width="6" customWidth="1"/>
    <col min="11010" max="11010" width="38" customWidth="1"/>
    <col min="11011" max="11011" width="7.28515625" customWidth="1"/>
    <col min="11012" max="11012" width="6.28515625" customWidth="1"/>
    <col min="11013" max="11013" width="5.42578125" customWidth="1"/>
    <col min="11014" max="11014" width="5.7109375" customWidth="1"/>
    <col min="11015" max="11016" width="6" customWidth="1"/>
    <col min="11017" max="11017" width="5.85546875" customWidth="1"/>
    <col min="11018" max="11019" width="6.28515625" customWidth="1"/>
    <col min="11020" max="11020" width="6.5703125" customWidth="1"/>
    <col min="11021" max="11021" width="6.140625" customWidth="1"/>
    <col min="11022" max="11022" width="6.28515625" customWidth="1"/>
    <col min="11023" max="11023" width="5.7109375" customWidth="1"/>
    <col min="11265" max="11265" width="6" customWidth="1"/>
    <col min="11266" max="11266" width="38" customWidth="1"/>
    <col min="11267" max="11267" width="7.28515625" customWidth="1"/>
    <col min="11268" max="11268" width="6.28515625" customWidth="1"/>
    <col min="11269" max="11269" width="5.42578125" customWidth="1"/>
    <col min="11270" max="11270" width="5.7109375" customWidth="1"/>
    <col min="11271" max="11272" width="6" customWidth="1"/>
    <col min="11273" max="11273" width="5.85546875" customWidth="1"/>
    <col min="11274" max="11275" width="6.28515625" customWidth="1"/>
    <col min="11276" max="11276" width="6.5703125" customWidth="1"/>
    <col min="11277" max="11277" width="6.140625" customWidth="1"/>
    <col min="11278" max="11278" width="6.28515625" customWidth="1"/>
    <col min="11279" max="11279" width="5.7109375" customWidth="1"/>
    <col min="11521" max="11521" width="6" customWidth="1"/>
    <col min="11522" max="11522" width="38" customWidth="1"/>
    <col min="11523" max="11523" width="7.28515625" customWidth="1"/>
    <col min="11524" max="11524" width="6.28515625" customWidth="1"/>
    <col min="11525" max="11525" width="5.42578125" customWidth="1"/>
    <col min="11526" max="11526" width="5.7109375" customWidth="1"/>
    <col min="11527" max="11528" width="6" customWidth="1"/>
    <col min="11529" max="11529" width="5.85546875" customWidth="1"/>
    <col min="11530" max="11531" width="6.28515625" customWidth="1"/>
    <col min="11532" max="11532" width="6.5703125" customWidth="1"/>
    <col min="11533" max="11533" width="6.140625" customWidth="1"/>
    <col min="11534" max="11534" width="6.28515625" customWidth="1"/>
    <col min="11535" max="11535" width="5.7109375" customWidth="1"/>
    <col min="11777" max="11777" width="6" customWidth="1"/>
    <col min="11778" max="11778" width="38" customWidth="1"/>
    <col min="11779" max="11779" width="7.28515625" customWidth="1"/>
    <col min="11780" max="11780" width="6.28515625" customWidth="1"/>
    <col min="11781" max="11781" width="5.42578125" customWidth="1"/>
    <col min="11782" max="11782" width="5.7109375" customWidth="1"/>
    <col min="11783" max="11784" width="6" customWidth="1"/>
    <col min="11785" max="11785" width="5.85546875" customWidth="1"/>
    <col min="11786" max="11787" width="6.28515625" customWidth="1"/>
    <col min="11788" max="11788" width="6.5703125" customWidth="1"/>
    <col min="11789" max="11789" width="6.140625" customWidth="1"/>
    <col min="11790" max="11790" width="6.28515625" customWidth="1"/>
    <col min="11791" max="11791" width="5.7109375" customWidth="1"/>
    <col min="12033" max="12033" width="6" customWidth="1"/>
    <col min="12034" max="12034" width="38" customWidth="1"/>
    <col min="12035" max="12035" width="7.28515625" customWidth="1"/>
    <col min="12036" max="12036" width="6.28515625" customWidth="1"/>
    <col min="12037" max="12037" width="5.42578125" customWidth="1"/>
    <col min="12038" max="12038" width="5.7109375" customWidth="1"/>
    <col min="12039" max="12040" width="6" customWidth="1"/>
    <col min="12041" max="12041" width="5.85546875" customWidth="1"/>
    <col min="12042" max="12043" width="6.28515625" customWidth="1"/>
    <col min="12044" max="12044" width="6.5703125" customWidth="1"/>
    <col min="12045" max="12045" width="6.140625" customWidth="1"/>
    <col min="12046" max="12046" width="6.28515625" customWidth="1"/>
    <col min="12047" max="12047" width="5.7109375" customWidth="1"/>
    <col min="12289" max="12289" width="6" customWidth="1"/>
    <col min="12290" max="12290" width="38" customWidth="1"/>
    <col min="12291" max="12291" width="7.28515625" customWidth="1"/>
    <col min="12292" max="12292" width="6.28515625" customWidth="1"/>
    <col min="12293" max="12293" width="5.42578125" customWidth="1"/>
    <col min="12294" max="12294" width="5.7109375" customWidth="1"/>
    <col min="12295" max="12296" width="6" customWidth="1"/>
    <col min="12297" max="12297" width="5.85546875" customWidth="1"/>
    <col min="12298" max="12299" width="6.28515625" customWidth="1"/>
    <col min="12300" max="12300" width="6.5703125" customWidth="1"/>
    <col min="12301" max="12301" width="6.140625" customWidth="1"/>
    <col min="12302" max="12302" width="6.28515625" customWidth="1"/>
    <col min="12303" max="12303" width="5.7109375" customWidth="1"/>
    <col min="12545" max="12545" width="6" customWidth="1"/>
    <col min="12546" max="12546" width="38" customWidth="1"/>
    <col min="12547" max="12547" width="7.28515625" customWidth="1"/>
    <col min="12548" max="12548" width="6.28515625" customWidth="1"/>
    <col min="12549" max="12549" width="5.42578125" customWidth="1"/>
    <col min="12550" max="12550" width="5.7109375" customWidth="1"/>
    <col min="12551" max="12552" width="6" customWidth="1"/>
    <col min="12553" max="12553" width="5.85546875" customWidth="1"/>
    <col min="12554" max="12555" width="6.28515625" customWidth="1"/>
    <col min="12556" max="12556" width="6.5703125" customWidth="1"/>
    <col min="12557" max="12557" width="6.140625" customWidth="1"/>
    <col min="12558" max="12558" width="6.28515625" customWidth="1"/>
    <col min="12559" max="12559" width="5.7109375" customWidth="1"/>
    <col min="12801" max="12801" width="6" customWidth="1"/>
    <col min="12802" max="12802" width="38" customWidth="1"/>
    <col min="12803" max="12803" width="7.28515625" customWidth="1"/>
    <col min="12804" max="12804" width="6.28515625" customWidth="1"/>
    <col min="12805" max="12805" width="5.42578125" customWidth="1"/>
    <col min="12806" max="12806" width="5.7109375" customWidth="1"/>
    <col min="12807" max="12808" width="6" customWidth="1"/>
    <col min="12809" max="12809" width="5.85546875" customWidth="1"/>
    <col min="12810" max="12811" width="6.28515625" customWidth="1"/>
    <col min="12812" max="12812" width="6.5703125" customWidth="1"/>
    <col min="12813" max="12813" width="6.140625" customWidth="1"/>
    <col min="12814" max="12814" width="6.28515625" customWidth="1"/>
    <col min="12815" max="12815" width="5.7109375" customWidth="1"/>
    <col min="13057" max="13057" width="6" customWidth="1"/>
    <col min="13058" max="13058" width="38" customWidth="1"/>
    <col min="13059" max="13059" width="7.28515625" customWidth="1"/>
    <col min="13060" max="13060" width="6.28515625" customWidth="1"/>
    <col min="13061" max="13061" width="5.42578125" customWidth="1"/>
    <col min="13062" max="13062" width="5.7109375" customWidth="1"/>
    <col min="13063" max="13064" width="6" customWidth="1"/>
    <col min="13065" max="13065" width="5.85546875" customWidth="1"/>
    <col min="13066" max="13067" width="6.28515625" customWidth="1"/>
    <col min="13068" max="13068" width="6.5703125" customWidth="1"/>
    <col min="13069" max="13069" width="6.140625" customWidth="1"/>
    <col min="13070" max="13070" width="6.28515625" customWidth="1"/>
    <col min="13071" max="13071" width="5.7109375" customWidth="1"/>
    <col min="13313" max="13313" width="6" customWidth="1"/>
    <col min="13314" max="13314" width="38" customWidth="1"/>
    <col min="13315" max="13315" width="7.28515625" customWidth="1"/>
    <col min="13316" max="13316" width="6.28515625" customWidth="1"/>
    <col min="13317" max="13317" width="5.42578125" customWidth="1"/>
    <col min="13318" max="13318" width="5.7109375" customWidth="1"/>
    <col min="13319" max="13320" width="6" customWidth="1"/>
    <col min="13321" max="13321" width="5.85546875" customWidth="1"/>
    <col min="13322" max="13323" width="6.28515625" customWidth="1"/>
    <col min="13324" max="13324" width="6.5703125" customWidth="1"/>
    <col min="13325" max="13325" width="6.140625" customWidth="1"/>
    <col min="13326" max="13326" width="6.28515625" customWidth="1"/>
    <col min="13327" max="13327" width="5.7109375" customWidth="1"/>
    <col min="13569" max="13569" width="6" customWidth="1"/>
    <col min="13570" max="13570" width="38" customWidth="1"/>
    <col min="13571" max="13571" width="7.28515625" customWidth="1"/>
    <col min="13572" max="13572" width="6.28515625" customWidth="1"/>
    <col min="13573" max="13573" width="5.42578125" customWidth="1"/>
    <col min="13574" max="13574" width="5.7109375" customWidth="1"/>
    <col min="13575" max="13576" width="6" customWidth="1"/>
    <col min="13577" max="13577" width="5.85546875" customWidth="1"/>
    <col min="13578" max="13579" width="6.28515625" customWidth="1"/>
    <col min="13580" max="13580" width="6.5703125" customWidth="1"/>
    <col min="13581" max="13581" width="6.140625" customWidth="1"/>
    <col min="13582" max="13582" width="6.28515625" customWidth="1"/>
    <col min="13583" max="13583" width="5.7109375" customWidth="1"/>
    <col min="13825" max="13825" width="6" customWidth="1"/>
    <col min="13826" max="13826" width="38" customWidth="1"/>
    <col min="13827" max="13827" width="7.28515625" customWidth="1"/>
    <col min="13828" max="13828" width="6.28515625" customWidth="1"/>
    <col min="13829" max="13829" width="5.42578125" customWidth="1"/>
    <col min="13830" max="13830" width="5.7109375" customWidth="1"/>
    <col min="13831" max="13832" width="6" customWidth="1"/>
    <col min="13833" max="13833" width="5.85546875" customWidth="1"/>
    <col min="13834" max="13835" width="6.28515625" customWidth="1"/>
    <col min="13836" max="13836" width="6.5703125" customWidth="1"/>
    <col min="13837" max="13837" width="6.140625" customWidth="1"/>
    <col min="13838" max="13838" width="6.28515625" customWidth="1"/>
    <col min="13839" max="13839" width="5.7109375" customWidth="1"/>
    <col min="14081" max="14081" width="6" customWidth="1"/>
    <col min="14082" max="14082" width="38" customWidth="1"/>
    <col min="14083" max="14083" width="7.28515625" customWidth="1"/>
    <col min="14084" max="14084" width="6.28515625" customWidth="1"/>
    <col min="14085" max="14085" width="5.42578125" customWidth="1"/>
    <col min="14086" max="14086" width="5.7109375" customWidth="1"/>
    <col min="14087" max="14088" width="6" customWidth="1"/>
    <col min="14089" max="14089" width="5.85546875" customWidth="1"/>
    <col min="14090" max="14091" width="6.28515625" customWidth="1"/>
    <col min="14092" max="14092" width="6.5703125" customWidth="1"/>
    <col min="14093" max="14093" width="6.140625" customWidth="1"/>
    <col min="14094" max="14094" width="6.28515625" customWidth="1"/>
    <col min="14095" max="14095" width="5.7109375" customWidth="1"/>
    <col min="14337" max="14337" width="6" customWidth="1"/>
    <col min="14338" max="14338" width="38" customWidth="1"/>
    <col min="14339" max="14339" width="7.28515625" customWidth="1"/>
    <col min="14340" max="14340" width="6.28515625" customWidth="1"/>
    <col min="14341" max="14341" width="5.42578125" customWidth="1"/>
    <col min="14342" max="14342" width="5.7109375" customWidth="1"/>
    <col min="14343" max="14344" width="6" customWidth="1"/>
    <col min="14345" max="14345" width="5.85546875" customWidth="1"/>
    <col min="14346" max="14347" width="6.28515625" customWidth="1"/>
    <col min="14348" max="14348" width="6.5703125" customWidth="1"/>
    <col min="14349" max="14349" width="6.140625" customWidth="1"/>
    <col min="14350" max="14350" width="6.28515625" customWidth="1"/>
    <col min="14351" max="14351" width="5.7109375" customWidth="1"/>
    <col min="14593" max="14593" width="6" customWidth="1"/>
    <col min="14594" max="14594" width="38" customWidth="1"/>
    <col min="14595" max="14595" width="7.28515625" customWidth="1"/>
    <col min="14596" max="14596" width="6.28515625" customWidth="1"/>
    <col min="14597" max="14597" width="5.42578125" customWidth="1"/>
    <col min="14598" max="14598" width="5.7109375" customWidth="1"/>
    <col min="14599" max="14600" width="6" customWidth="1"/>
    <col min="14601" max="14601" width="5.85546875" customWidth="1"/>
    <col min="14602" max="14603" width="6.28515625" customWidth="1"/>
    <col min="14604" max="14604" width="6.5703125" customWidth="1"/>
    <col min="14605" max="14605" width="6.140625" customWidth="1"/>
    <col min="14606" max="14606" width="6.28515625" customWidth="1"/>
    <col min="14607" max="14607" width="5.7109375" customWidth="1"/>
    <col min="14849" max="14849" width="6" customWidth="1"/>
    <col min="14850" max="14850" width="38" customWidth="1"/>
    <col min="14851" max="14851" width="7.28515625" customWidth="1"/>
    <col min="14852" max="14852" width="6.28515625" customWidth="1"/>
    <col min="14853" max="14853" width="5.42578125" customWidth="1"/>
    <col min="14854" max="14854" width="5.7109375" customWidth="1"/>
    <col min="14855" max="14856" width="6" customWidth="1"/>
    <col min="14857" max="14857" width="5.85546875" customWidth="1"/>
    <col min="14858" max="14859" width="6.28515625" customWidth="1"/>
    <col min="14860" max="14860" width="6.5703125" customWidth="1"/>
    <col min="14861" max="14861" width="6.140625" customWidth="1"/>
    <col min="14862" max="14862" width="6.28515625" customWidth="1"/>
    <col min="14863" max="14863" width="5.7109375" customWidth="1"/>
    <col min="15105" max="15105" width="6" customWidth="1"/>
    <col min="15106" max="15106" width="38" customWidth="1"/>
    <col min="15107" max="15107" width="7.28515625" customWidth="1"/>
    <col min="15108" max="15108" width="6.28515625" customWidth="1"/>
    <col min="15109" max="15109" width="5.42578125" customWidth="1"/>
    <col min="15110" max="15110" width="5.7109375" customWidth="1"/>
    <col min="15111" max="15112" width="6" customWidth="1"/>
    <col min="15113" max="15113" width="5.85546875" customWidth="1"/>
    <col min="15114" max="15115" width="6.28515625" customWidth="1"/>
    <col min="15116" max="15116" width="6.5703125" customWidth="1"/>
    <col min="15117" max="15117" width="6.140625" customWidth="1"/>
    <col min="15118" max="15118" width="6.28515625" customWidth="1"/>
    <col min="15119" max="15119" width="5.7109375" customWidth="1"/>
    <col min="15361" max="15361" width="6" customWidth="1"/>
    <col min="15362" max="15362" width="38" customWidth="1"/>
    <col min="15363" max="15363" width="7.28515625" customWidth="1"/>
    <col min="15364" max="15364" width="6.28515625" customWidth="1"/>
    <col min="15365" max="15365" width="5.42578125" customWidth="1"/>
    <col min="15366" max="15366" width="5.7109375" customWidth="1"/>
    <col min="15367" max="15368" width="6" customWidth="1"/>
    <col min="15369" max="15369" width="5.85546875" customWidth="1"/>
    <col min="15370" max="15371" width="6.28515625" customWidth="1"/>
    <col min="15372" max="15372" width="6.5703125" customWidth="1"/>
    <col min="15373" max="15373" width="6.140625" customWidth="1"/>
    <col min="15374" max="15374" width="6.28515625" customWidth="1"/>
    <col min="15375" max="15375" width="5.7109375" customWidth="1"/>
    <col min="15617" max="15617" width="6" customWidth="1"/>
    <col min="15618" max="15618" width="38" customWidth="1"/>
    <col min="15619" max="15619" width="7.28515625" customWidth="1"/>
    <col min="15620" max="15620" width="6.28515625" customWidth="1"/>
    <col min="15621" max="15621" width="5.42578125" customWidth="1"/>
    <col min="15622" max="15622" width="5.7109375" customWidth="1"/>
    <col min="15623" max="15624" width="6" customWidth="1"/>
    <col min="15625" max="15625" width="5.85546875" customWidth="1"/>
    <col min="15626" max="15627" width="6.28515625" customWidth="1"/>
    <col min="15628" max="15628" width="6.5703125" customWidth="1"/>
    <col min="15629" max="15629" width="6.140625" customWidth="1"/>
    <col min="15630" max="15630" width="6.28515625" customWidth="1"/>
    <col min="15631" max="15631" width="5.7109375" customWidth="1"/>
    <col min="15873" max="15873" width="6" customWidth="1"/>
    <col min="15874" max="15874" width="38" customWidth="1"/>
    <col min="15875" max="15875" width="7.28515625" customWidth="1"/>
    <col min="15876" max="15876" width="6.28515625" customWidth="1"/>
    <col min="15877" max="15877" width="5.42578125" customWidth="1"/>
    <col min="15878" max="15878" width="5.7109375" customWidth="1"/>
    <col min="15879" max="15880" width="6" customWidth="1"/>
    <col min="15881" max="15881" width="5.85546875" customWidth="1"/>
    <col min="15882" max="15883" width="6.28515625" customWidth="1"/>
    <col min="15884" max="15884" width="6.5703125" customWidth="1"/>
    <col min="15885" max="15885" width="6.140625" customWidth="1"/>
    <col min="15886" max="15886" width="6.28515625" customWidth="1"/>
    <col min="15887" max="15887" width="5.7109375" customWidth="1"/>
    <col min="16129" max="16129" width="6" customWidth="1"/>
    <col min="16130" max="16130" width="38" customWidth="1"/>
    <col min="16131" max="16131" width="7.28515625" customWidth="1"/>
    <col min="16132" max="16132" width="6.28515625" customWidth="1"/>
    <col min="16133" max="16133" width="5.42578125" customWidth="1"/>
    <col min="16134" max="16134" width="5.7109375" customWidth="1"/>
    <col min="16135" max="16136" width="6" customWidth="1"/>
    <col min="16137" max="16137" width="5.85546875" customWidth="1"/>
    <col min="16138" max="16139" width="6.28515625" customWidth="1"/>
    <col min="16140" max="16140" width="6.5703125" customWidth="1"/>
    <col min="16141" max="16141" width="6.140625" customWidth="1"/>
    <col min="16142" max="16142" width="6.28515625" customWidth="1"/>
    <col min="16143" max="16143" width="5.7109375" customWidth="1"/>
  </cols>
  <sheetData>
    <row r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0.25">
      <c r="A2" s="222" t="s">
        <v>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</row>
    <row r="3" spans="1:15" ht="18.75">
      <c r="A3" s="223" t="s">
        <v>70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</row>
    <row r="4" spans="1:15" ht="21" thickBot="1">
      <c r="A4" s="224" t="s">
        <v>140</v>
      </c>
      <c r="B4" s="224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1:15" ht="15.75" customHeight="1">
      <c r="A5" s="174"/>
      <c r="B5" s="175"/>
      <c r="C5" s="226" t="s">
        <v>124</v>
      </c>
      <c r="D5" s="227"/>
      <c r="E5" s="228" t="s">
        <v>32</v>
      </c>
      <c r="F5" s="229"/>
      <c r="G5" s="228" t="s">
        <v>33</v>
      </c>
      <c r="H5" s="229"/>
      <c r="I5" s="192" t="s">
        <v>129</v>
      </c>
      <c r="J5" s="228" t="s">
        <v>34</v>
      </c>
      <c r="K5" s="229"/>
      <c r="L5" s="228" t="s">
        <v>35</v>
      </c>
      <c r="M5" s="229"/>
      <c r="N5" s="228" t="s">
        <v>36</v>
      </c>
      <c r="O5" s="229"/>
    </row>
    <row r="6" spans="1:15" ht="15" customHeight="1">
      <c r="A6" s="176" t="s">
        <v>37</v>
      </c>
      <c r="B6" s="177" t="s">
        <v>2</v>
      </c>
      <c r="C6" s="218"/>
      <c r="D6" s="219"/>
      <c r="E6" s="220" t="s">
        <v>38</v>
      </c>
      <c r="F6" s="221"/>
      <c r="G6" s="220" t="s">
        <v>39</v>
      </c>
      <c r="H6" s="221"/>
      <c r="I6" s="193"/>
      <c r="J6" s="194"/>
      <c r="K6" s="195"/>
      <c r="L6" s="194"/>
      <c r="M6" s="195"/>
      <c r="N6" s="194"/>
      <c r="O6" s="196"/>
    </row>
    <row r="7" spans="1:15" ht="15" customHeight="1">
      <c r="A7" s="176"/>
      <c r="B7" s="176"/>
      <c r="C7" s="197" t="s">
        <v>129</v>
      </c>
      <c r="D7" s="20" t="s">
        <v>123</v>
      </c>
      <c r="E7" s="197" t="s">
        <v>129</v>
      </c>
      <c r="F7" s="20" t="s">
        <v>123</v>
      </c>
      <c r="G7" s="197" t="s">
        <v>129</v>
      </c>
      <c r="H7" s="20" t="s">
        <v>123</v>
      </c>
      <c r="I7" s="21" t="s">
        <v>123</v>
      </c>
      <c r="J7" s="197" t="s">
        <v>129</v>
      </c>
      <c r="K7" s="20" t="s">
        <v>123</v>
      </c>
      <c r="L7" s="197" t="s">
        <v>129</v>
      </c>
      <c r="M7" s="20" t="s">
        <v>123</v>
      </c>
      <c r="N7" s="197" t="s">
        <v>129</v>
      </c>
      <c r="O7" s="20" t="s">
        <v>123</v>
      </c>
    </row>
    <row r="8" spans="1:15" ht="15" customHeight="1">
      <c r="A8" s="173">
        <v>1</v>
      </c>
      <c r="B8" s="178" t="s">
        <v>28</v>
      </c>
      <c r="C8" s="23"/>
      <c r="D8" s="23"/>
      <c r="E8" s="23"/>
      <c r="F8" s="23"/>
      <c r="G8" s="21"/>
      <c r="H8" s="23"/>
      <c r="I8" s="198">
        <v>0</v>
      </c>
      <c r="J8" s="24"/>
      <c r="K8" s="24"/>
      <c r="L8" s="24"/>
      <c r="M8" s="24"/>
      <c r="N8" s="20"/>
      <c r="O8" s="24"/>
    </row>
    <row r="9" spans="1:15" ht="15" customHeight="1">
      <c r="A9" s="173">
        <v>2</v>
      </c>
      <c r="B9" s="178" t="s">
        <v>29</v>
      </c>
      <c r="C9" s="24"/>
      <c r="D9" s="24"/>
      <c r="E9" s="24"/>
      <c r="F9" s="24"/>
      <c r="G9" s="24"/>
      <c r="H9" s="24"/>
      <c r="I9" s="198">
        <v>0</v>
      </c>
      <c r="J9" s="24"/>
      <c r="K9" s="24"/>
      <c r="L9" s="24"/>
      <c r="M9" s="24"/>
      <c r="N9" s="24"/>
      <c r="O9" s="24"/>
    </row>
    <row r="10" spans="1:15" ht="14.25" customHeight="1">
      <c r="A10" s="173">
        <v>3</v>
      </c>
      <c r="B10" s="178" t="s">
        <v>7</v>
      </c>
      <c r="C10" s="24"/>
      <c r="D10" s="24"/>
      <c r="E10" s="24"/>
      <c r="F10" s="24"/>
      <c r="G10" s="24"/>
      <c r="H10" s="24"/>
      <c r="I10" s="198">
        <v>0</v>
      </c>
      <c r="J10" s="24"/>
      <c r="K10" s="24"/>
      <c r="L10" s="24"/>
      <c r="M10" s="24"/>
      <c r="N10" s="24"/>
      <c r="O10" s="24"/>
    </row>
    <row r="11" spans="1:15" ht="15" customHeight="1">
      <c r="A11" s="173">
        <v>4</v>
      </c>
      <c r="B11" s="178" t="s">
        <v>127</v>
      </c>
      <c r="C11" s="199"/>
      <c r="D11" s="199"/>
      <c r="E11" s="199"/>
      <c r="F11" s="199"/>
      <c r="G11" s="199"/>
      <c r="H11" s="199"/>
      <c r="I11" s="200">
        <v>0</v>
      </c>
      <c r="J11" s="201"/>
      <c r="K11" s="201"/>
      <c r="L11" s="199"/>
      <c r="M11" s="199"/>
      <c r="N11" s="199"/>
      <c r="O11" s="199"/>
    </row>
    <row r="12" spans="1:15" ht="15" customHeight="1">
      <c r="A12" s="173">
        <v>6</v>
      </c>
      <c r="B12" s="178" t="s">
        <v>9</v>
      </c>
      <c r="C12" s="24"/>
      <c r="D12" s="24"/>
      <c r="E12" s="24"/>
      <c r="F12" s="24"/>
      <c r="G12" s="24"/>
      <c r="H12" s="24"/>
      <c r="I12" s="198">
        <v>0</v>
      </c>
      <c r="J12" s="201"/>
      <c r="K12" s="24"/>
      <c r="L12" s="24"/>
      <c r="M12" s="24"/>
      <c r="N12" s="24"/>
      <c r="O12" s="24"/>
    </row>
    <row r="13" spans="1:15" ht="15" customHeight="1">
      <c r="A13" s="173">
        <v>7</v>
      </c>
      <c r="B13" s="178" t="s">
        <v>126</v>
      </c>
      <c r="C13" s="24"/>
      <c r="D13" s="24"/>
      <c r="E13" s="24"/>
      <c r="F13" s="24"/>
      <c r="G13" s="24"/>
      <c r="H13" s="24"/>
      <c r="I13" s="198">
        <v>0</v>
      </c>
      <c r="J13" s="201"/>
      <c r="K13" s="201"/>
      <c r="L13" s="24"/>
      <c r="M13" s="199"/>
      <c r="N13" s="24"/>
      <c r="O13" s="199"/>
    </row>
    <row r="14" spans="1:15" ht="15" customHeight="1">
      <c r="A14" s="173">
        <v>8</v>
      </c>
      <c r="B14" s="178" t="s">
        <v>11</v>
      </c>
      <c r="C14" s="24"/>
      <c r="D14" s="24"/>
      <c r="E14" s="24"/>
      <c r="F14" s="24"/>
      <c r="G14" s="24"/>
      <c r="H14" s="24"/>
      <c r="I14" s="198">
        <v>0</v>
      </c>
      <c r="J14" s="201"/>
      <c r="K14" s="24"/>
      <c r="L14" s="24"/>
      <c r="M14" s="24"/>
      <c r="N14" s="24"/>
      <c r="O14" s="24"/>
    </row>
    <row r="15" spans="1:15" ht="17.25" customHeight="1">
      <c r="A15" s="173">
        <v>9</v>
      </c>
      <c r="B15" s="178" t="s">
        <v>12</v>
      </c>
      <c r="C15" s="24"/>
      <c r="D15" s="24"/>
      <c r="E15" s="24"/>
      <c r="F15" s="24"/>
      <c r="G15" s="24"/>
      <c r="H15" s="24"/>
      <c r="I15" s="198">
        <v>0</v>
      </c>
      <c r="J15" s="201"/>
      <c r="K15" s="24"/>
      <c r="L15" s="24"/>
      <c r="M15" s="24"/>
      <c r="N15" s="24"/>
      <c r="O15" s="24"/>
    </row>
    <row r="16" spans="1:15" ht="16.5" customHeight="1">
      <c r="A16" s="173">
        <v>11</v>
      </c>
      <c r="B16" s="178" t="s">
        <v>40</v>
      </c>
      <c r="C16" s="24"/>
      <c r="D16" s="24"/>
      <c r="E16" s="24"/>
      <c r="F16" s="24"/>
      <c r="G16" s="24"/>
      <c r="H16" s="24"/>
      <c r="I16" s="198">
        <v>0</v>
      </c>
      <c r="J16" s="201"/>
      <c r="K16" s="24"/>
      <c r="L16" s="24"/>
      <c r="M16" s="24"/>
      <c r="N16" s="24"/>
      <c r="O16" s="24"/>
    </row>
    <row r="17" spans="1:16" ht="17.25" customHeight="1">
      <c r="A17" s="173">
        <v>12</v>
      </c>
      <c r="B17" s="178" t="s">
        <v>128</v>
      </c>
      <c r="C17" s="202">
        <f>L17*400/100</f>
        <v>54.4</v>
      </c>
      <c r="D17" s="202">
        <f>M17*400/100</f>
        <v>71.599999999999994</v>
      </c>
      <c r="E17" s="202">
        <f>C17*J17/100</f>
        <v>53.311999999999998</v>
      </c>
      <c r="F17" s="202">
        <f>D17*K17/100</f>
        <v>70.167999999999992</v>
      </c>
      <c r="G17" s="202">
        <f>E17*N17/3.4</f>
        <v>62.72</v>
      </c>
      <c r="H17" s="202">
        <f>F17*O17/3.4</f>
        <v>82.550588235294114</v>
      </c>
      <c r="I17" s="203">
        <f>G17-H17</f>
        <v>-19.830588235294115</v>
      </c>
      <c r="J17" s="204">
        <v>98</v>
      </c>
      <c r="K17" s="204">
        <v>98</v>
      </c>
      <c r="L17" s="202">
        <v>13.6</v>
      </c>
      <c r="M17" s="202">
        <v>17.899999999999999</v>
      </c>
      <c r="N17" s="202">
        <v>4</v>
      </c>
      <c r="O17" s="202">
        <v>4</v>
      </c>
    </row>
    <row r="18" spans="1:16" ht="15.75" customHeight="1">
      <c r="A18" s="173">
        <v>13</v>
      </c>
      <c r="B18" s="178" t="s">
        <v>8</v>
      </c>
      <c r="C18" s="205">
        <f>L18*468/100</f>
        <v>0</v>
      </c>
      <c r="D18" s="205">
        <f>M18*468/100</f>
        <v>77.688000000000017</v>
      </c>
      <c r="E18" s="205">
        <f>C18*J18/100</f>
        <v>0</v>
      </c>
      <c r="F18" s="205">
        <f>D18*K18/100</f>
        <v>76.13424000000002</v>
      </c>
      <c r="G18" s="205">
        <f>E18*N18/3.4</f>
        <v>0</v>
      </c>
      <c r="H18" s="205">
        <f>F18*O18/3.4</f>
        <v>85.091209411764723</v>
      </c>
      <c r="I18" s="206">
        <f>G18-H18</f>
        <v>-85.091209411764723</v>
      </c>
      <c r="J18" s="207"/>
      <c r="K18" s="207">
        <v>98</v>
      </c>
      <c r="L18" s="205"/>
      <c r="M18" s="205">
        <v>16.600000000000001</v>
      </c>
      <c r="N18" s="205"/>
      <c r="O18" s="208">
        <v>3.8</v>
      </c>
      <c r="P18" s="1"/>
    </row>
    <row r="19" spans="1:16" ht="17.25" customHeight="1">
      <c r="A19" s="173">
        <v>14</v>
      </c>
      <c r="B19" s="178" t="s">
        <v>16</v>
      </c>
      <c r="C19" s="202"/>
      <c r="D19" s="202"/>
      <c r="E19" s="20"/>
      <c r="F19" s="20"/>
      <c r="G19" s="202"/>
      <c r="H19" s="20"/>
      <c r="I19" s="203"/>
      <c r="J19" s="204"/>
      <c r="K19" s="20"/>
      <c r="L19" s="20"/>
      <c r="M19" s="20"/>
      <c r="N19" s="21"/>
      <c r="O19" s="21"/>
    </row>
    <row r="20" spans="1:16" ht="17.25" customHeight="1">
      <c r="A20" s="173">
        <v>16</v>
      </c>
      <c r="B20" s="178"/>
      <c r="C20" s="20"/>
      <c r="D20" s="20"/>
      <c r="E20" s="20"/>
      <c r="F20" s="20"/>
      <c r="G20" s="20"/>
      <c r="H20" s="20"/>
      <c r="I20" s="203"/>
      <c r="J20" s="209"/>
      <c r="K20" s="20"/>
      <c r="L20" s="20"/>
      <c r="M20" s="20"/>
      <c r="N20" s="20"/>
      <c r="O20" s="20"/>
    </row>
    <row r="21" spans="1:16" ht="15.75">
      <c r="A21" s="173">
        <v>17</v>
      </c>
      <c r="B21" s="179" t="s">
        <v>18</v>
      </c>
      <c r="C21" s="210">
        <f t="shared" ref="C21:H21" si="0">SUM(C17:C20)</f>
        <v>54.4</v>
      </c>
      <c r="D21" s="210">
        <f t="shared" si="0"/>
        <v>149.28800000000001</v>
      </c>
      <c r="E21" s="210">
        <f t="shared" si="0"/>
        <v>53.311999999999998</v>
      </c>
      <c r="F21" s="210">
        <f t="shared" si="0"/>
        <v>146.30224000000001</v>
      </c>
      <c r="G21" s="210">
        <f t="shared" si="0"/>
        <v>62.72</v>
      </c>
      <c r="H21" s="210">
        <f t="shared" si="0"/>
        <v>167.64179764705884</v>
      </c>
      <c r="I21" s="210">
        <f>G21-H21</f>
        <v>-104.92179764705884</v>
      </c>
      <c r="J21" s="209">
        <f>E21/C21*100</f>
        <v>98</v>
      </c>
      <c r="K21" s="209">
        <f>F21/D21*100</f>
        <v>98</v>
      </c>
      <c r="L21" s="210">
        <f>C21/400*100</f>
        <v>13.600000000000001</v>
      </c>
      <c r="M21" s="210">
        <f>D21/868*100</f>
        <v>17.199078341013827</v>
      </c>
      <c r="N21" s="210">
        <f>G21*3.4/E21</f>
        <v>4</v>
      </c>
      <c r="O21" s="210">
        <f>H21*3.4/F21</f>
        <v>3.8959219763142383</v>
      </c>
    </row>
    <row r="22" spans="1:16">
      <c r="C22" s="10"/>
      <c r="I22" s="27">
        <f>G21-H21</f>
        <v>-104.92179764705884</v>
      </c>
    </row>
  </sheetData>
  <mergeCells count="12">
    <mergeCell ref="C6:D6"/>
    <mergeCell ref="E6:F6"/>
    <mergeCell ref="G6:H6"/>
    <mergeCell ref="A2:O2"/>
    <mergeCell ref="A3:O3"/>
    <mergeCell ref="A4:O4"/>
    <mergeCell ref="C5:D5"/>
    <mergeCell ref="E5:F5"/>
    <mergeCell ref="G5:H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0"/>
  <sheetViews>
    <sheetView view="pageLayout" workbookViewId="0">
      <selection activeCell="E19" sqref="E19"/>
    </sheetView>
  </sheetViews>
  <sheetFormatPr defaultRowHeight="15"/>
  <cols>
    <col min="1" max="1" width="3.5703125" customWidth="1"/>
    <col min="2" max="2" width="26.140625" customWidth="1"/>
    <col min="3" max="3" width="8.28515625" customWidth="1"/>
    <col min="4" max="4" width="8.85546875" customWidth="1"/>
    <col min="5" max="5" width="8.7109375" customWidth="1"/>
    <col min="6" max="6" width="8" bestFit="1" customWidth="1"/>
    <col min="7" max="8" width="8" customWidth="1"/>
    <col min="9" max="9" width="6.5703125" customWidth="1"/>
    <col min="10" max="10" width="9.140625" customWidth="1"/>
    <col min="11" max="11" width="10.5703125" customWidth="1"/>
    <col min="12" max="12" width="5.85546875" customWidth="1"/>
    <col min="13" max="13" width="5.28515625" customWidth="1"/>
    <col min="14" max="14" width="7.28515625" bestFit="1" customWidth="1"/>
    <col min="15" max="15" width="6" customWidth="1"/>
    <col min="16" max="16" width="7.28515625" customWidth="1"/>
    <col min="252" max="252" width="4" customWidth="1"/>
    <col min="253" max="253" width="24.85546875" customWidth="1"/>
    <col min="254" max="254" width="8" customWidth="1"/>
    <col min="255" max="255" width="6.85546875" customWidth="1"/>
    <col min="256" max="256" width="6.5703125" customWidth="1"/>
    <col min="257" max="257" width="7.140625" customWidth="1"/>
    <col min="258" max="258" width="7.42578125" customWidth="1"/>
    <col min="259" max="259" width="8" customWidth="1"/>
    <col min="260" max="260" width="8.140625" customWidth="1"/>
    <col min="261" max="261" width="7.85546875" customWidth="1"/>
    <col min="262" max="262" width="6.85546875" customWidth="1"/>
    <col min="263" max="263" width="6.28515625" customWidth="1"/>
    <col min="264" max="264" width="13.7109375" customWidth="1"/>
    <col min="265" max="265" width="14.85546875" customWidth="1"/>
    <col min="266" max="266" width="7.140625" customWidth="1"/>
    <col min="267" max="267" width="7.85546875" customWidth="1"/>
    <col min="268" max="268" width="7.140625" customWidth="1"/>
    <col min="269" max="269" width="13.85546875" customWidth="1"/>
    <col min="270" max="270" width="7.42578125" customWidth="1"/>
    <col min="271" max="271" width="11.5703125" customWidth="1"/>
    <col min="272" max="272" width="7.28515625" customWidth="1"/>
    <col min="508" max="508" width="4" customWidth="1"/>
    <col min="509" max="509" width="24.85546875" customWidth="1"/>
    <col min="510" max="510" width="8" customWidth="1"/>
    <col min="511" max="511" width="6.85546875" customWidth="1"/>
    <col min="512" max="512" width="6.5703125" customWidth="1"/>
    <col min="513" max="513" width="7.140625" customWidth="1"/>
    <col min="514" max="514" width="7.42578125" customWidth="1"/>
    <col min="515" max="515" width="8" customWidth="1"/>
    <col min="516" max="516" width="8.140625" customWidth="1"/>
    <col min="517" max="517" width="7.85546875" customWidth="1"/>
    <col min="518" max="518" width="6.85546875" customWidth="1"/>
    <col min="519" max="519" width="6.28515625" customWidth="1"/>
    <col min="520" max="520" width="13.7109375" customWidth="1"/>
    <col min="521" max="521" width="14.85546875" customWidth="1"/>
    <col min="522" max="522" width="7.140625" customWidth="1"/>
    <col min="523" max="523" width="7.85546875" customWidth="1"/>
    <col min="524" max="524" width="7.140625" customWidth="1"/>
    <col min="525" max="525" width="13.85546875" customWidth="1"/>
    <col min="526" max="526" width="7.42578125" customWidth="1"/>
    <col min="527" max="527" width="11.5703125" customWidth="1"/>
    <col min="528" max="528" width="7.28515625" customWidth="1"/>
    <col min="764" max="764" width="4" customWidth="1"/>
    <col min="765" max="765" width="24.85546875" customWidth="1"/>
    <col min="766" max="766" width="8" customWidth="1"/>
    <col min="767" max="767" width="6.85546875" customWidth="1"/>
    <col min="768" max="768" width="6.5703125" customWidth="1"/>
    <col min="769" max="769" width="7.140625" customWidth="1"/>
    <col min="770" max="770" width="7.42578125" customWidth="1"/>
    <col min="771" max="771" width="8" customWidth="1"/>
    <col min="772" max="772" width="8.140625" customWidth="1"/>
    <col min="773" max="773" width="7.85546875" customWidth="1"/>
    <col min="774" max="774" width="6.85546875" customWidth="1"/>
    <col min="775" max="775" width="6.28515625" customWidth="1"/>
    <col min="776" max="776" width="13.7109375" customWidth="1"/>
    <col min="777" max="777" width="14.85546875" customWidth="1"/>
    <col min="778" max="778" width="7.140625" customWidth="1"/>
    <col min="779" max="779" width="7.85546875" customWidth="1"/>
    <col min="780" max="780" width="7.140625" customWidth="1"/>
    <col min="781" max="781" width="13.85546875" customWidth="1"/>
    <col min="782" max="782" width="7.42578125" customWidth="1"/>
    <col min="783" max="783" width="11.5703125" customWidth="1"/>
    <col min="784" max="784" width="7.28515625" customWidth="1"/>
    <col min="1020" max="1020" width="4" customWidth="1"/>
    <col min="1021" max="1021" width="24.85546875" customWidth="1"/>
    <col min="1022" max="1022" width="8" customWidth="1"/>
    <col min="1023" max="1023" width="6.85546875" customWidth="1"/>
    <col min="1024" max="1024" width="6.5703125" customWidth="1"/>
    <col min="1025" max="1025" width="7.140625" customWidth="1"/>
    <col min="1026" max="1026" width="7.42578125" customWidth="1"/>
    <col min="1027" max="1027" width="8" customWidth="1"/>
    <col min="1028" max="1028" width="8.140625" customWidth="1"/>
    <col min="1029" max="1029" width="7.85546875" customWidth="1"/>
    <col min="1030" max="1030" width="6.85546875" customWidth="1"/>
    <col min="1031" max="1031" width="6.28515625" customWidth="1"/>
    <col min="1032" max="1032" width="13.7109375" customWidth="1"/>
    <col min="1033" max="1033" width="14.85546875" customWidth="1"/>
    <col min="1034" max="1034" width="7.140625" customWidth="1"/>
    <col min="1035" max="1035" width="7.85546875" customWidth="1"/>
    <col min="1036" max="1036" width="7.140625" customWidth="1"/>
    <col min="1037" max="1037" width="13.85546875" customWidth="1"/>
    <col min="1038" max="1038" width="7.42578125" customWidth="1"/>
    <col min="1039" max="1039" width="11.5703125" customWidth="1"/>
    <col min="1040" max="1040" width="7.28515625" customWidth="1"/>
    <col min="1276" max="1276" width="4" customWidth="1"/>
    <col min="1277" max="1277" width="24.85546875" customWidth="1"/>
    <col min="1278" max="1278" width="8" customWidth="1"/>
    <col min="1279" max="1279" width="6.85546875" customWidth="1"/>
    <col min="1280" max="1280" width="6.5703125" customWidth="1"/>
    <col min="1281" max="1281" width="7.140625" customWidth="1"/>
    <col min="1282" max="1282" width="7.42578125" customWidth="1"/>
    <col min="1283" max="1283" width="8" customWidth="1"/>
    <col min="1284" max="1284" width="8.140625" customWidth="1"/>
    <col min="1285" max="1285" width="7.85546875" customWidth="1"/>
    <col min="1286" max="1286" width="6.85546875" customWidth="1"/>
    <col min="1287" max="1287" width="6.28515625" customWidth="1"/>
    <col min="1288" max="1288" width="13.7109375" customWidth="1"/>
    <col min="1289" max="1289" width="14.85546875" customWidth="1"/>
    <col min="1290" max="1290" width="7.140625" customWidth="1"/>
    <col min="1291" max="1291" width="7.85546875" customWidth="1"/>
    <col min="1292" max="1292" width="7.140625" customWidth="1"/>
    <col min="1293" max="1293" width="13.85546875" customWidth="1"/>
    <col min="1294" max="1294" width="7.42578125" customWidth="1"/>
    <col min="1295" max="1295" width="11.5703125" customWidth="1"/>
    <col min="1296" max="1296" width="7.28515625" customWidth="1"/>
    <col min="1532" max="1532" width="4" customWidth="1"/>
    <col min="1533" max="1533" width="24.85546875" customWidth="1"/>
    <col min="1534" max="1534" width="8" customWidth="1"/>
    <col min="1535" max="1535" width="6.85546875" customWidth="1"/>
    <col min="1536" max="1536" width="6.5703125" customWidth="1"/>
    <col min="1537" max="1537" width="7.140625" customWidth="1"/>
    <col min="1538" max="1538" width="7.42578125" customWidth="1"/>
    <col min="1539" max="1539" width="8" customWidth="1"/>
    <col min="1540" max="1540" width="8.140625" customWidth="1"/>
    <col min="1541" max="1541" width="7.85546875" customWidth="1"/>
    <col min="1542" max="1542" width="6.85546875" customWidth="1"/>
    <col min="1543" max="1543" width="6.28515625" customWidth="1"/>
    <col min="1544" max="1544" width="13.7109375" customWidth="1"/>
    <col min="1545" max="1545" width="14.85546875" customWidth="1"/>
    <col min="1546" max="1546" width="7.140625" customWidth="1"/>
    <col min="1547" max="1547" width="7.85546875" customWidth="1"/>
    <col min="1548" max="1548" width="7.140625" customWidth="1"/>
    <col min="1549" max="1549" width="13.85546875" customWidth="1"/>
    <col min="1550" max="1550" width="7.42578125" customWidth="1"/>
    <col min="1551" max="1551" width="11.5703125" customWidth="1"/>
    <col min="1552" max="1552" width="7.28515625" customWidth="1"/>
    <col min="1788" max="1788" width="4" customWidth="1"/>
    <col min="1789" max="1789" width="24.85546875" customWidth="1"/>
    <col min="1790" max="1790" width="8" customWidth="1"/>
    <col min="1791" max="1791" width="6.85546875" customWidth="1"/>
    <col min="1792" max="1792" width="6.5703125" customWidth="1"/>
    <col min="1793" max="1793" width="7.140625" customWidth="1"/>
    <col min="1794" max="1794" width="7.42578125" customWidth="1"/>
    <col min="1795" max="1795" width="8" customWidth="1"/>
    <col min="1796" max="1796" width="8.140625" customWidth="1"/>
    <col min="1797" max="1797" width="7.85546875" customWidth="1"/>
    <col min="1798" max="1798" width="6.85546875" customWidth="1"/>
    <col min="1799" max="1799" width="6.28515625" customWidth="1"/>
    <col min="1800" max="1800" width="13.7109375" customWidth="1"/>
    <col min="1801" max="1801" width="14.85546875" customWidth="1"/>
    <col min="1802" max="1802" width="7.140625" customWidth="1"/>
    <col min="1803" max="1803" width="7.85546875" customWidth="1"/>
    <col min="1804" max="1804" width="7.140625" customWidth="1"/>
    <col min="1805" max="1805" width="13.85546875" customWidth="1"/>
    <col min="1806" max="1806" width="7.42578125" customWidth="1"/>
    <col min="1807" max="1807" width="11.5703125" customWidth="1"/>
    <col min="1808" max="1808" width="7.28515625" customWidth="1"/>
    <col min="2044" max="2044" width="4" customWidth="1"/>
    <col min="2045" max="2045" width="24.85546875" customWidth="1"/>
    <col min="2046" max="2046" width="8" customWidth="1"/>
    <col min="2047" max="2047" width="6.85546875" customWidth="1"/>
    <col min="2048" max="2048" width="6.5703125" customWidth="1"/>
    <col min="2049" max="2049" width="7.140625" customWidth="1"/>
    <col min="2050" max="2050" width="7.42578125" customWidth="1"/>
    <col min="2051" max="2051" width="8" customWidth="1"/>
    <col min="2052" max="2052" width="8.140625" customWidth="1"/>
    <col min="2053" max="2053" width="7.85546875" customWidth="1"/>
    <col min="2054" max="2054" width="6.85546875" customWidth="1"/>
    <col min="2055" max="2055" width="6.28515625" customWidth="1"/>
    <col min="2056" max="2056" width="13.7109375" customWidth="1"/>
    <col min="2057" max="2057" width="14.85546875" customWidth="1"/>
    <col min="2058" max="2058" width="7.140625" customWidth="1"/>
    <col min="2059" max="2059" width="7.85546875" customWidth="1"/>
    <col min="2060" max="2060" width="7.140625" customWidth="1"/>
    <col min="2061" max="2061" width="13.85546875" customWidth="1"/>
    <col min="2062" max="2062" width="7.42578125" customWidth="1"/>
    <col min="2063" max="2063" width="11.5703125" customWidth="1"/>
    <col min="2064" max="2064" width="7.28515625" customWidth="1"/>
    <col min="2300" max="2300" width="4" customWidth="1"/>
    <col min="2301" max="2301" width="24.85546875" customWidth="1"/>
    <col min="2302" max="2302" width="8" customWidth="1"/>
    <col min="2303" max="2303" width="6.85546875" customWidth="1"/>
    <col min="2304" max="2304" width="6.5703125" customWidth="1"/>
    <col min="2305" max="2305" width="7.140625" customWidth="1"/>
    <col min="2306" max="2306" width="7.42578125" customWidth="1"/>
    <col min="2307" max="2307" width="8" customWidth="1"/>
    <col min="2308" max="2308" width="8.140625" customWidth="1"/>
    <col min="2309" max="2309" width="7.85546875" customWidth="1"/>
    <col min="2310" max="2310" width="6.85546875" customWidth="1"/>
    <col min="2311" max="2311" width="6.28515625" customWidth="1"/>
    <col min="2312" max="2312" width="13.7109375" customWidth="1"/>
    <col min="2313" max="2313" width="14.85546875" customWidth="1"/>
    <col min="2314" max="2314" width="7.140625" customWidth="1"/>
    <col min="2315" max="2315" width="7.85546875" customWidth="1"/>
    <col min="2316" max="2316" width="7.140625" customWidth="1"/>
    <col min="2317" max="2317" width="13.85546875" customWidth="1"/>
    <col min="2318" max="2318" width="7.42578125" customWidth="1"/>
    <col min="2319" max="2319" width="11.5703125" customWidth="1"/>
    <col min="2320" max="2320" width="7.28515625" customWidth="1"/>
    <col min="2556" max="2556" width="4" customWidth="1"/>
    <col min="2557" max="2557" width="24.85546875" customWidth="1"/>
    <col min="2558" max="2558" width="8" customWidth="1"/>
    <col min="2559" max="2559" width="6.85546875" customWidth="1"/>
    <col min="2560" max="2560" width="6.5703125" customWidth="1"/>
    <col min="2561" max="2561" width="7.140625" customWidth="1"/>
    <col min="2562" max="2562" width="7.42578125" customWidth="1"/>
    <col min="2563" max="2563" width="8" customWidth="1"/>
    <col min="2564" max="2564" width="8.140625" customWidth="1"/>
    <col min="2565" max="2565" width="7.85546875" customWidth="1"/>
    <col min="2566" max="2566" width="6.85546875" customWidth="1"/>
    <col min="2567" max="2567" width="6.28515625" customWidth="1"/>
    <col min="2568" max="2568" width="13.7109375" customWidth="1"/>
    <col min="2569" max="2569" width="14.85546875" customWidth="1"/>
    <col min="2570" max="2570" width="7.140625" customWidth="1"/>
    <col min="2571" max="2571" width="7.85546875" customWidth="1"/>
    <col min="2572" max="2572" width="7.140625" customWidth="1"/>
    <col min="2573" max="2573" width="13.85546875" customWidth="1"/>
    <col min="2574" max="2574" width="7.42578125" customWidth="1"/>
    <col min="2575" max="2575" width="11.5703125" customWidth="1"/>
    <col min="2576" max="2576" width="7.28515625" customWidth="1"/>
    <col min="2812" max="2812" width="4" customWidth="1"/>
    <col min="2813" max="2813" width="24.85546875" customWidth="1"/>
    <col min="2814" max="2814" width="8" customWidth="1"/>
    <col min="2815" max="2815" width="6.85546875" customWidth="1"/>
    <col min="2816" max="2816" width="6.5703125" customWidth="1"/>
    <col min="2817" max="2817" width="7.140625" customWidth="1"/>
    <col min="2818" max="2818" width="7.42578125" customWidth="1"/>
    <col min="2819" max="2819" width="8" customWidth="1"/>
    <col min="2820" max="2820" width="8.140625" customWidth="1"/>
    <col min="2821" max="2821" width="7.85546875" customWidth="1"/>
    <col min="2822" max="2822" width="6.85546875" customWidth="1"/>
    <col min="2823" max="2823" width="6.28515625" customWidth="1"/>
    <col min="2824" max="2824" width="13.7109375" customWidth="1"/>
    <col min="2825" max="2825" width="14.85546875" customWidth="1"/>
    <col min="2826" max="2826" width="7.140625" customWidth="1"/>
    <col min="2827" max="2827" width="7.85546875" customWidth="1"/>
    <col min="2828" max="2828" width="7.140625" customWidth="1"/>
    <col min="2829" max="2829" width="13.85546875" customWidth="1"/>
    <col min="2830" max="2830" width="7.42578125" customWidth="1"/>
    <col min="2831" max="2831" width="11.5703125" customWidth="1"/>
    <col min="2832" max="2832" width="7.28515625" customWidth="1"/>
    <col min="3068" max="3068" width="4" customWidth="1"/>
    <col min="3069" max="3069" width="24.85546875" customWidth="1"/>
    <col min="3070" max="3070" width="8" customWidth="1"/>
    <col min="3071" max="3071" width="6.85546875" customWidth="1"/>
    <col min="3072" max="3072" width="6.5703125" customWidth="1"/>
    <col min="3073" max="3073" width="7.140625" customWidth="1"/>
    <col min="3074" max="3074" width="7.42578125" customWidth="1"/>
    <col min="3075" max="3075" width="8" customWidth="1"/>
    <col min="3076" max="3076" width="8.140625" customWidth="1"/>
    <col min="3077" max="3077" width="7.85546875" customWidth="1"/>
    <col min="3078" max="3078" width="6.85546875" customWidth="1"/>
    <col min="3079" max="3079" width="6.28515625" customWidth="1"/>
    <col min="3080" max="3080" width="13.7109375" customWidth="1"/>
    <col min="3081" max="3081" width="14.85546875" customWidth="1"/>
    <col min="3082" max="3082" width="7.140625" customWidth="1"/>
    <col min="3083" max="3083" width="7.85546875" customWidth="1"/>
    <col min="3084" max="3084" width="7.140625" customWidth="1"/>
    <col min="3085" max="3085" width="13.85546875" customWidth="1"/>
    <col min="3086" max="3086" width="7.42578125" customWidth="1"/>
    <col min="3087" max="3087" width="11.5703125" customWidth="1"/>
    <col min="3088" max="3088" width="7.28515625" customWidth="1"/>
    <col min="3324" max="3324" width="4" customWidth="1"/>
    <col min="3325" max="3325" width="24.85546875" customWidth="1"/>
    <col min="3326" max="3326" width="8" customWidth="1"/>
    <col min="3327" max="3327" width="6.85546875" customWidth="1"/>
    <col min="3328" max="3328" width="6.5703125" customWidth="1"/>
    <col min="3329" max="3329" width="7.140625" customWidth="1"/>
    <col min="3330" max="3330" width="7.42578125" customWidth="1"/>
    <col min="3331" max="3331" width="8" customWidth="1"/>
    <col min="3332" max="3332" width="8.140625" customWidth="1"/>
    <col min="3333" max="3333" width="7.85546875" customWidth="1"/>
    <col min="3334" max="3334" width="6.85546875" customWidth="1"/>
    <col min="3335" max="3335" width="6.28515625" customWidth="1"/>
    <col min="3336" max="3336" width="13.7109375" customWidth="1"/>
    <col min="3337" max="3337" width="14.85546875" customWidth="1"/>
    <col min="3338" max="3338" width="7.140625" customWidth="1"/>
    <col min="3339" max="3339" width="7.85546875" customWidth="1"/>
    <col min="3340" max="3340" width="7.140625" customWidth="1"/>
    <col min="3341" max="3341" width="13.85546875" customWidth="1"/>
    <col min="3342" max="3342" width="7.42578125" customWidth="1"/>
    <col min="3343" max="3343" width="11.5703125" customWidth="1"/>
    <col min="3344" max="3344" width="7.28515625" customWidth="1"/>
    <col min="3580" max="3580" width="4" customWidth="1"/>
    <col min="3581" max="3581" width="24.85546875" customWidth="1"/>
    <col min="3582" max="3582" width="8" customWidth="1"/>
    <col min="3583" max="3583" width="6.85546875" customWidth="1"/>
    <col min="3584" max="3584" width="6.5703125" customWidth="1"/>
    <col min="3585" max="3585" width="7.140625" customWidth="1"/>
    <col min="3586" max="3586" width="7.42578125" customWidth="1"/>
    <col min="3587" max="3587" width="8" customWidth="1"/>
    <col min="3588" max="3588" width="8.140625" customWidth="1"/>
    <col min="3589" max="3589" width="7.85546875" customWidth="1"/>
    <col min="3590" max="3590" width="6.85546875" customWidth="1"/>
    <col min="3591" max="3591" width="6.28515625" customWidth="1"/>
    <col min="3592" max="3592" width="13.7109375" customWidth="1"/>
    <col min="3593" max="3593" width="14.85546875" customWidth="1"/>
    <col min="3594" max="3594" width="7.140625" customWidth="1"/>
    <col min="3595" max="3595" width="7.85546875" customWidth="1"/>
    <col min="3596" max="3596" width="7.140625" customWidth="1"/>
    <col min="3597" max="3597" width="13.85546875" customWidth="1"/>
    <col min="3598" max="3598" width="7.42578125" customWidth="1"/>
    <col min="3599" max="3599" width="11.5703125" customWidth="1"/>
    <col min="3600" max="3600" width="7.28515625" customWidth="1"/>
    <col min="3836" max="3836" width="4" customWidth="1"/>
    <col min="3837" max="3837" width="24.85546875" customWidth="1"/>
    <col min="3838" max="3838" width="8" customWidth="1"/>
    <col min="3839" max="3839" width="6.85546875" customWidth="1"/>
    <col min="3840" max="3840" width="6.5703125" customWidth="1"/>
    <col min="3841" max="3841" width="7.140625" customWidth="1"/>
    <col min="3842" max="3842" width="7.42578125" customWidth="1"/>
    <col min="3843" max="3843" width="8" customWidth="1"/>
    <col min="3844" max="3844" width="8.140625" customWidth="1"/>
    <col min="3845" max="3845" width="7.85546875" customWidth="1"/>
    <col min="3846" max="3846" width="6.85546875" customWidth="1"/>
    <col min="3847" max="3847" width="6.28515625" customWidth="1"/>
    <col min="3848" max="3848" width="13.7109375" customWidth="1"/>
    <col min="3849" max="3849" width="14.85546875" customWidth="1"/>
    <col min="3850" max="3850" width="7.140625" customWidth="1"/>
    <col min="3851" max="3851" width="7.85546875" customWidth="1"/>
    <col min="3852" max="3852" width="7.140625" customWidth="1"/>
    <col min="3853" max="3853" width="13.85546875" customWidth="1"/>
    <col min="3854" max="3854" width="7.42578125" customWidth="1"/>
    <col min="3855" max="3855" width="11.5703125" customWidth="1"/>
    <col min="3856" max="3856" width="7.28515625" customWidth="1"/>
    <col min="4092" max="4092" width="4" customWidth="1"/>
    <col min="4093" max="4093" width="24.85546875" customWidth="1"/>
    <col min="4094" max="4094" width="8" customWidth="1"/>
    <col min="4095" max="4095" width="6.85546875" customWidth="1"/>
    <col min="4096" max="4096" width="6.5703125" customWidth="1"/>
    <col min="4097" max="4097" width="7.140625" customWidth="1"/>
    <col min="4098" max="4098" width="7.42578125" customWidth="1"/>
    <col min="4099" max="4099" width="8" customWidth="1"/>
    <col min="4100" max="4100" width="8.140625" customWidth="1"/>
    <col min="4101" max="4101" width="7.85546875" customWidth="1"/>
    <col min="4102" max="4102" width="6.85546875" customWidth="1"/>
    <col min="4103" max="4103" width="6.28515625" customWidth="1"/>
    <col min="4104" max="4104" width="13.7109375" customWidth="1"/>
    <col min="4105" max="4105" width="14.85546875" customWidth="1"/>
    <col min="4106" max="4106" width="7.140625" customWidth="1"/>
    <col min="4107" max="4107" width="7.85546875" customWidth="1"/>
    <col min="4108" max="4108" width="7.140625" customWidth="1"/>
    <col min="4109" max="4109" width="13.85546875" customWidth="1"/>
    <col min="4110" max="4110" width="7.42578125" customWidth="1"/>
    <col min="4111" max="4111" width="11.5703125" customWidth="1"/>
    <col min="4112" max="4112" width="7.28515625" customWidth="1"/>
    <col min="4348" max="4348" width="4" customWidth="1"/>
    <col min="4349" max="4349" width="24.85546875" customWidth="1"/>
    <col min="4350" max="4350" width="8" customWidth="1"/>
    <col min="4351" max="4351" width="6.85546875" customWidth="1"/>
    <col min="4352" max="4352" width="6.5703125" customWidth="1"/>
    <col min="4353" max="4353" width="7.140625" customWidth="1"/>
    <col min="4354" max="4354" width="7.42578125" customWidth="1"/>
    <col min="4355" max="4355" width="8" customWidth="1"/>
    <col min="4356" max="4356" width="8.140625" customWidth="1"/>
    <col min="4357" max="4357" width="7.85546875" customWidth="1"/>
    <col min="4358" max="4358" width="6.85546875" customWidth="1"/>
    <col min="4359" max="4359" width="6.28515625" customWidth="1"/>
    <col min="4360" max="4360" width="13.7109375" customWidth="1"/>
    <col min="4361" max="4361" width="14.85546875" customWidth="1"/>
    <col min="4362" max="4362" width="7.140625" customWidth="1"/>
    <col min="4363" max="4363" width="7.85546875" customWidth="1"/>
    <col min="4364" max="4364" width="7.140625" customWidth="1"/>
    <col min="4365" max="4365" width="13.85546875" customWidth="1"/>
    <col min="4366" max="4366" width="7.42578125" customWidth="1"/>
    <col min="4367" max="4367" width="11.5703125" customWidth="1"/>
    <col min="4368" max="4368" width="7.28515625" customWidth="1"/>
    <col min="4604" max="4604" width="4" customWidth="1"/>
    <col min="4605" max="4605" width="24.85546875" customWidth="1"/>
    <col min="4606" max="4606" width="8" customWidth="1"/>
    <col min="4607" max="4607" width="6.85546875" customWidth="1"/>
    <col min="4608" max="4608" width="6.5703125" customWidth="1"/>
    <col min="4609" max="4609" width="7.140625" customWidth="1"/>
    <col min="4610" max="4610" width="7.42578125" customWidth="1"/>
    <col min="4611" max="4611" width="8" customWidth="1"/>
    <col min="4612" max="4612" width="8.140625" customWidth="1"/>
    <col min="4613" max="4613" width="7.85546875" customWidth="1"/>
    <col min="4614" max="4614" width="6.85546875" customWidth="1"/>
    <col min="4615" max="4615" width="6.28515625" customWidth="1"/>
    <col min="4616" max="4616" width="13.7109375" customWidth="1"/>
    <col min="4617" max="4617" width="14.85546875" customWidth="1"/>
    <col min="4618" max="4618" width="7.140625" customWidth="1"/>
    <col min="4619" max="4619" width="7.85546875" customWidth="1"/>
    <col min="4620" max="4620" width="7.140625" customWidth="1"/>
    <col min="4621" max="4621" width="13.85546875" customWidth="1"/>
    <col min="4622" max="4622" width="7.42578125" customWidth="1"/>
    <col min="4623" max="4623" width="11.5703125" customWidth="1"/>
    <col min="4624" max="4624" width="7.28515625" customWidth="1"/>
    <col min="4860" max="4860" width="4" customWidth="1"/>
    <col min="4861" max="4861" width="24.85546875" customWidth="1"/>
    <col min="4862" max="4862" width="8" customWidth="1"/>
    <col min="4863" max="4863" width="6.85546875" customWidth="1"/>
    <col min="4864" max="4864" width="6.5703125" customWidth="1"/>
    <col min="4865" max="4865" width="7.140625" customWidth="1"/>
    <col min="4866" max="4866" width="7.42578125" customWidth="1"/>
    <col min="4867" max="4867" width="8" customWidth="1"/>
    <col min="4868" max="4868" width="8.140625" customWidth="1"/>
    <col min="4869" max="4869" width="7.85546875" customWidth="1"/>
    <col min="4870" max="4870" width="6.85546875" customWidth="1"/>
    <col min="4871" max="4871" width="6.28515625" customWidth="1"/>
    <col min="4872" max="4872" width="13.7109375" customWidth="1"/>
    <col min="4873" max="4873" width="14.85546875" customWidth="1"/>
    <col min="4874" max="4874" width="7.140625" customWidth="1"/>
    <col min="4875" max="4875" width="7.85546875" customWidth="1"/>
    <col min="4876" max="4876" width="7.140625" customWidth="1"/>
    <col min="4877" max="4877" width="13.85546875" customWidth="1"/>
    <col min="4878" max="4878" width="7.42578125" customWidth="1"/>
    <col min="4879" max="4879" width="11.5703125" customWidth="1"/>
    <col min="4880" max="4880" width="7.28515625" customWidth="1"/>
    <col min="5116" max="5116" width="4" customWidth="1"/>
    <col min="5117" max="5117" width="24.85546875" customWidth="1"/>
    <col min="5118" max="5118" width="8" customWidth="1"/>
    <col min="5119" max="5119" width="6.85546875" customWidth="1"/>
    <col min="5120" max="5120" width="6.5703125" customWidth="1"/>
    <col min="5121" max="5121" width="7.140625" customWidth="1"/>
    <col min="5122" max="5122" width="7.42578125" customWidth="1"/>
    <col min="5123" max="5123" width="8" customWidth="1"/>
    <col min="5124" max="5124" width="8.140625" customWidth="1"/>
    <col min="5125" max="5125" width="7.85546875" customWidth="1"/>
    <col min="5126" max="5126" width="6.85546875" customWidth="1"/>
    <col min="5127" max="5127" width="6.28515625" customWidth="1"/>
    <col min="5128" max="5128" width="13.7109375" customWidth="1"/>
    <col min="5129" max="5129" width="14.85546875" customWidth="1"/>
    <col min="5130" max="5130" width="7.140625" customWidth="1"/>
    <col min="5131" max="5131" width="7.85546875" customWidth="1"/>
    <col min="5132" max="5132" width="7.140625" customWidth="1"/>
    <col min="5133" max="5133" width="13.85546875" customWidth="1"/>
    <col min="5134" max="5134" width="7.42578125" customWidth="1"/>
    <col min="5135" max="5135" width="11.5703125" customWidth="1"/>
    <col min="5136" max="5136" width="7.28515625" customWidth="1"/>
    <col min="5372" max="5372" width="4" customWidth="1"/>
    <col min="5373" max="5373" width="24.85546875" customWidth="1"/>
    <col min="5374" max="5374" width="8" customWidth="1"/>
    <col min="5375" max="5375" width="6.85546875" customWidth="1"/>
    <col min="5376" max="5376" width="6.5703125" customWidth="1"/>
    <col min="5377" max="5377" width="7.140625" customWidth="1"/>
    <col min="5378" max="5378" width="7.42578125" customWidth="1"/>
    <col min="5379" max="5379" width="8" customWidth="1"/>
    <col min="5380" max="5380" width="8.140625" customWidth="1"/>
    <col min="5381" max="5381" width="7.85546875" customWidth="1"/>
    <col min="5382" max="5382" width="6.85546875" customWidth="1"/>
    <col min="5383" max="5383" width="6.28515625" customWidth="1"/>
    <col min="5384" max="5384" width="13.7109375" customWidth="1"/>
    <col min="5385" max="5385" width="14.85546875" customWidth="1"/>
    <col min="5386" max="5386" width="7.140625" customWidth="1"/>
    <col min="5387" max="5387" width="7.85546875" customWidth="1"/>
    <col min="5388" max="5388" width="7.140625" customWidth="1"/>
    <col min="5389" max="5389" width="13.85546875" customWidth="1"/>
    <col min="5390" max="5390" width="7.42578125" customWidth="1"/>
    <col min="5391" max="5391" width="11.5703125" customWidth="1"/>
    <col min="5392" max="5392" width="7.28515625" customWidth="1"/>
    <col min="5628" max="5628" width="4" customWidth="1"/>
    <col min="5629" max="5629" width="24.85546875" customWidth="1"/>
    <col min="5630" max="5630" width="8" customWidth="1"/>
    <col min="5631" max="5631" width="6.85546875" customWidth="1"/>
    <col min="5632" max="5632" width="6.5703125" customWidth="1"/>
    <col min="5633" max="5633" width="7.140625" customWidth="1"/>
    <col min="5634" max="5634" width="7.42578125" customWidth="1"/>
    <col min="5635" max="5635" width="8" customWidth="1"/>
    <col min="5636" max="5636" width="8.140625" customWidth="1"/>
    <col min="5637" max="5637" width="7.85546875" customWidth="1"/>
    <col min="5638" max="5638" width="6.85546875" customWidth="1"/>
    <col min="5639" max="5639" width="6.28515625" customWidth="1"/>
    <col min="5640" max="5640" width="13.7109375" customWidth="1"/>
    <col min="5641" max="5641" width="14.85546875" customWidth="1"/>
    <col min="5642" max="5642" width="7.140625" customWidth="1"/>
    <col min="5643" max="5643" width="7.85546875" customWidth="1"/>
    <col min="5644" max="5644" width="7.140625" customWidth="1"/>
    <col min="5645" max="5645" width="13.85546875" customWidth="1"/>
    <col min="5646" max="5646" width="7.42578125" customWidth="1"/>
    <col min="5647" max="5647" width="11.5703125" customWidth="1"/>
    <col min="5648" max="5648" width="7.28515625" customWidth="1"/>
    <col min="5884" max="5884" width="4" customWidth="1"/>
    <col min="5885" max="5885" width="24.85546875" customWidth="1"/>
    <col min="5886" max="5886" width="8" customWidth="1"/>
    <col min="5887" max="5887" width="6.85546875" customWidth="1"/>
    <col min="5888" max="5888" width="6.5703125" customWidth="1"/>
    <col min="5889" max="5889" width="7.140625" customWidth="1"/>
    <col min="5890" max="5890" width="7.42578125" customWidth="1"/>
    <col min="5891" max="5891" width="8" customWidth="1"/>
    <col min="5892" max="5892" width="8.140625" customWidth="1"/>
    <col min="5893" max="5893" width="7.85546875" customWidth="1"/>
    <col min="5894" max="5894" width="6.85546875" customWidth="1"/>
    <col min="5895" max="5895" width="6.28515625" customWidth="1"/>
    <col min="5896" max="5896" width="13.7109375" customWidth="1"/>
    <col min="5897" max="5897" width="14.85546875" customWidth="1"/>
    <col min="5898" max="5898" width="7.140625" customWidth="1"/>
    <col min="5899" max="5899" width="7.85546875" customWidth="1"/>
    <col min="5900" max="5900" width="7.140625" customWidth="1"/>
    <col min="5901" max="5901" width="13.85546875" customWidth="1"/>
    <col min="5902" max="5902" width="7.42578125" customWidth="1"/>
    <col min="5903" max="5903" width="11.5703125" customWidth="1"/>
    <col min="5904" max="5904" width="7.28515625" customWidth="1"/>
    <col min="6140" max="6140" width="4" customWidth="1"/>
    <col min="6141" max="6141" width="24.85546875" customWidth="1"/>
    <col min="6142" max="6142" width="8" customWidth="1"/>
    <col min="6143" max="6143" width="6.85546875" customWidth="1"/>
    <col min="6144" max="6144" width="6.5703125" customWidth="1"/>
    <col min="6145" max="6145" width="7.140625" customWidth="1"/>
    <col min="6146" max="6146" width="7.42578125" customWidth="1"/>
    <col min="6147" max="6147" width="8" customWidth="1"/>
    <col min="6148" max="6148" width="8.140625" customWidth="1"/>
    <col min="6149" max="6149" width="7.85546875" customWidth="1"/>
    <col min="6150" max="6150" width="6.85546875" customWidth="1"/>
    <col min="6151" max="6151" width="6.28515625" customWidth="1"/>
    <col min="6152" max="6152" width="13.7109375" customWidth="1"/>
    <col min="6153" max="6153" width="14.85546875" customWidth="1"/>
    <col min="6154" max="6154" width="7.140625" customWidth="1"/>
    <col min="6155" max="6155" width="7.85546875" customWidth="1"/>
    <col min="6156" max="6156" width="7.140625" customWidth="1"/>
    <col min="6157" max="6157" width="13.85546875" customWidth="1"/>
    <col min="6158" max="6158" width="7.42578125" customWidth="1"/>
    <col min="6159" max="6159" width="11.5703125" customWidth="1"/>
    <col min="6160" max="6160" width="7.28515625" customWidth="1"/>
    <col min="6396" max="6396" width="4" customWidth="1"/>
    <col min="6397" max="6397" width="24.85546875" customWidth="1"/>
    <col min="6398" max="6398" width="8" customWidth="1"/>
    <col min="6399" max="6399" width="6.85546875" customWidth="1"/>
    <col min="6400" max="6400" width="6.5703125" customWidth="1"/>
    <col min="6401" max="6401" width="7.140625" customWidth="1"/>
    <col min="6402" max="6402" width="7.42578125" customWidth="1"/>
    <col min="6403" max="6403" width="8" customWidth="1"/>
    <col min="6404" max="6404" width="8.140625" customWidth="1"/>
    <col min="6405" max="6405" width="7.85546875" customWidth="1"/>
    <col min="6406" max="6406" width="6.85546875" customWidth="1"/>
    <col min="6407" max="6407" width="6.28515625" customWidth="1"/>
    <col min="6408" max="6408" width="13.7109375" customWidth="1"/>
    <col min="6409" max="6409" width="14.85546875" customWidth="1"/>
    <col min="6410" max="6410" width="7.140625" customWidth="1"/>
    <col min="6411" max="6411" width="7.85546875" customWidth="1"/>
    <col min="6412" max="6412" width="7.140625" customWidth="1"/>
    <col min="6413" max="6413" width="13.85546875" customWidth="1"/>
    <col min="6414" max="6414" width="7.42578125" customWidth="1"/>
    <col min="6415" max="6415" width="11.5703125" customWidth="1"/>
    <col min="6416" max="6416" width="7.28515625" customWidth="1"/>
    <col min="6652" max="6652" width="4" customWidth="1"/>
    <col min="6653" max="6653" width="24.85546875" customWidth="1"/>
    <col min="6654" max="6654" width="8" customWidth="1"/>
    <col min="6655" max="6655" width="6.85546875" customWidth="1"/>
    <col min="6656" max="6656" width="6.5703125" customWidth="1"/>
    <col min="6657" max="6657" width="7.140625" customWidth="1"/>
    <col min="6658" max="6658" width="7.42578125" customWidth="1"/>
    <col min="6659" max="6659" width="8" customWidth="1"/>
    <col min="6660" max="6660" width="8.140625" customWidth="1"/>
    <col min="6661" max="6661" width="7.85546875" customWidth="1"/>
    <col min="6662" max="6662" width="6.85546875" customWidth="1"/>
    <col min="6663" max="6663" width="6.28515625" customWidth="1"/>
    <col min="6664" max="6664" width="13.7109375" customWidth="1"/>
    <col min="6665" max="6665" width="14.85546875" customWidth="1"/>
    <col min="6666" max="6666" width="7.140625" customWidth="1"/>
    <col min="6667" max="6667" width="7.85546875" customWidth="1"/>
    <col min="6668" max="6668" width="7.140625" customWidth="1"/>
    <col min="6669" max="6669" width="13.85546875" customWidth="1"/>
    <col min="6670" max="6670" width="7.42578125" customWidth="1"/>
    <col min="6671" max="6671" width="11.5703125" customWidth="1"/>
    <col min="6672" max="6672" width="7.28515625" customWidth="1"/>
    <col min="6908" max="6908" width="4" customWidth="1"/>
    <col min="6909" max="6909" width="24.85546875" customWidth="1"/>
    <col min="6910" max="6910" width="8" customWidth="1"/>
    <col min="6911" max="6911" width="6.85546875" customWidth="1"/>
    <col min="6912" max="6912" width="6.5703125" customWidth="1"/>
    <col min="6913" max="6913" width="7.140625" customWidth="1"/>
    <col min="6914" max="6914" width="7.42578125" customWidth="1"/>
    <col min="6915" max="6915" width="8" customWidth="1"/>
    <col min="6916" max="6916" width="8.140625" customWidth="1"/>
    <col min="6917" max="6917" width="7.85546875" customWidth="1"/>
    <col min="6918" max="6918" width="6.85546875" customWidth="1"/>
    <col min="6919" max="6919" width="6.28515625" customWidth="1"/>
    <col min="6920" max="6920" width="13.7109375" customWidth="1"/>
    <col min="6921" max="6921" width="14.85546875" customWidth="1"/>
    <col min="6922" max="6922" width="7.140625" customWidth="1"/>
    <col min="6923" max="6923" width="7.85546875" customWidth="1"/>
    <col min="6924" max="6924" width="7.140625" customWidth="1"/>
    <col min="6925" max="6925" width="13.85546875" customWidth="1"/>
    <col min="6926" max="6926" width="7.42578125" customWidth="1"/>
    <col min="6927" max="6927" width="11.5703125" customWidth="1"/>
    <col min="6928" max="6928" width="7.28515625" customWidth="1"/>
    <col min="7164" max="7164" width="4" customWidth="1"/>
    <col min="7165" max="7165" width="24.85546875" customWidth="1"/>
    <col min="7166" max="7166" width="8" customWidth="1"/>
    <col min="7167" max="7167" width="6.85546875" customWidth="1"/>
    <col min="7168" max="7168" width="6.5703125" customWidth="1"/>
    <col min="7169" max="7169" width="7.140625" customWidth="1"/>
    <col min="7170" max="7170" width="7.42578125" customWidth="1"/>
    <col min="7171" max="7171" width="8" customWidth="1"/>
    <col min="7172" max="7172" width="8.140625" customWidth="1"/>
    <col min="7173" max="7173" width="7.85546875" customWidth="1"/>
    <col min="7174" max="7174" width="6.85546875" customWidth="1"/>
    <col min="7175" max="7175" width="6.28515625" customWidth="1"/>
    <col min="7176" max="7176" width="13.7109375" customWidth="1"/>
    <col min="7177" max="7177" width="14.85546875" customWidth="1"/>
    <col min="7178" max="7178" width="7.140625" customWidth="1"/>
    <col min="7179" max="7179" width="7.85546875" customWidth="1"/>
    <col min="7180" max="7180" width="7.140625" customWidth="1"/>
    <col min="7181" max="7181" width="13.85546875" customWidth="1"/>
    <col min="7182" max="7182" width="7.42578125" customWidth="1"/>
    <col min="7183" max="7183" width="11.5703125" customWidth="1"/>
    <col min="7184" max="7184" width="7.28515625" customWidth="1"/>
    <col min="7420" max="7420" width="4" customWidth="1"/>
    <col min="7421" max="7421" width="24.85546875" customWidth="1"/>
    <col min="7422" max="7422" width="8" customWidth="1"/>
    <col min="7423" max="7423" width="6.85546875" customWidth="1"/>
    <col min="7424" max="7424" width="6.5703125" customWidth="1"/>
    <col min="7425" max="7425" width="7.140625" customWidth="1"/>
    <col min="7426" max="7426" width="7.42578125" customWidth="1"/>
    <col min="7427" max="7427" width="8" customWidth="1"/>
    <col min="7428" max="7428" width="8.140625" customWidth="1"/>
    <col min="7429" max="7429" width="7.85546875" customWidth="1"/>
    <col min="7430" max="7430" width="6.85546875" customWidth="1"/>
    <col min="7431" max="7431" width="6.28515625" customWidth="1"/>
    <col min="7432" max="7432" width="13.7109375" customWidth="1"/>
    <col min="7433" max="7433" width="14.85546875" customWidth="1"/>
    <col min="7434" max="7434" width="7.140625" customWidth="1"/>
    <col min="7435" max="7435" width="7.85546875" customWidth="1"/>
    <col min="7436" max="7436" width="7.140625" customWidth="1"/>
    <col min="7437" max="7437" width="13.85546875" customWidth="1"/>
    <col min="7438" max="7438" width="7.42578125" customWidth="1"/>
    <col min="7439" max="7439" width="11.5703125" customWidth="1"/>
    <col min="7440" max="7440" width="7.28515625" customWidth="1"/>
    <col min="7676" max="7676" width="4" customWidth="1"/>
    <col min="7677" max="7677" width="24.85546875" customWidth="1"/>
    <col min="7678" max="7678" width="8" customWidth="1"/>
    <col min="7679" max="7679" width="6.85546875" customWidth="1"/>
    <col min="7680" max="7680" width="6.5703125" customWidth="1"/>
    <col min="7681" max="7681" width="7.140625" customWidth="1"/>
    <col min="7682" max="7682" width="7.42578125" customWidth="1"/>
    <col min="7683" max="7683" width="8" customWidth="1"/>
    <col min="7684" max="7684" width="8.140625" customWidth="1"/>
    <col min="7685" max="7685" width="7.85546875" customWidth="1"/>
    <col min="7686" max="7686" width="6.85546875" customWidth="1"/>
    <col min="7687" max="7687" width="6.28515625" customWidth="1"/>
    <col min="7688" max="7688" width="13.7109375" customWidth="1"/>
    <col min="7689" max="7689" width="14.85546875" customWidth="1"/>
    <col min="7690" max="7690" width="7.140625" customWidth="1"/>
    <col min="7691" max="7691" width="7.85546875" customWidth="1"/>
    <col min="7692" max="7692" width="7.140625" customWidth="1"/>
    <col min="7693" max="7693" width="13.85546875" customWidth="1"/>
    <col min="7694" max="7694" width="7.42578125" customWidth="1"/>
    <col min="7695" max="7695" width="11.5703125" customWidth="1"/>
    <col min="7696" max="7696" width="7.28515625" customWidth="1"/>
    <col min="7932" max="7932" width="4" customWidth="1"/>
    <col min="7933" max="7933" width="24.85546875" customWidth="1"/>
    <col min="7934" max="7934" width="8" customWidth="1"/>
    <col min="7935" max="7935" width="6.85546875" customWidth="1"/>
    <col min="7936" max="7936" width="6.5703125" customWidth="1"/>
    <col min="7937" max="7937" width="7.140625" customWidth="1"/>
    <col min="7938" max="7938" width="7.42578125" customWidth="1"/>
    <col min="7939" max="7939" width="8" customWidth="1"/>
    <col min="7940" max="7940" width="8.140625" customWidth="1"/>
    <col min="7941" max="7941" width="7.85546875" customWidth="1"/>
    <col min="7942" max="7942" width="6.85546875" customWidth="1"/>
    <col min="7943" max="7943" width="6.28515625" customWidth="1"/>
    <col min="7944" max="7944" width="13.7109375" customWidth="1"/>
    <col min="7945" max="7945" width="14.85546875" customWidth="1"/>
    <col min="7946" max="7946" width="7.140625" customWidth="1"/>
    <col min="7947" max="7947" width="7.85546875" customWidth="1"/>
    <col min="7948" max="7948" width="7.140625" customWidth="1"/>
    <col min="7949" max="7949" width="13.85546875" customWidth="1"/>
    <col min="7950" max="7950" width="7.42578125" customWidth="1"/>
    <col min="7951" max="7951" width="11.5703125" customWidth="1"/>
    <col min="7952" max="7952" width="7.28515625" customWidth="1"/>
    <col min="8188" max="8188" width="4" customWidth="1"/>
    <col min="8189" max="8189" width="24.85546875" customWidth="1"/>
    <col min="8190" max="8190" width="8" customWidth="1"/>
    <col min="8191" max="8191" width="6.85546875" customWidth="1"/>
    <col min="8192" max="8192" width="6.5703125" customWidth="1"/>
    <col min="8193" max="8193" width="7.140625" customWidth="1"/>
    <col min="8194" max="8194" width="7.42578125" customWidth="1"/>
    <col min="8195" max="8195" width="8" customWidth="1"/>
    <col min="8196" max="8196" width="8.140625" customWidth="1"/>
    <col min="8197" max="8197" width="7.85546875" customWidth="1"/>
    <col min="8198" max="8198" width="6.85546875" customWidth="1"/>
    <col min="8199" max="8199" width="6.28515625" customWidth="1"/>
    <col min="8200" max="8200" width="13.7109375" customWidth="1"/>
    <col min="8201" max="8201" width="14.85546875" customWidth="1"/>
    <col min="8202" max="8202" width="7.140625" customWidth="1"/>
    <col min="8203" max="8203" width="7.85546875" customWidth="1"/>
    <col min="8204" max="8204" width="7.140625" customWidth="1"/>
    <col min="8205" max="8205" width="13.85546875" customWidth="1"/>
    <col min="8206" max="8206" width="7.42578125" customWidth="1"/>
    <col min="8207" max="8207" width="11.5703125" customWidth="1"/>
    <col min="8208" max="8208" width="7.28515625" customWidth="1"/>
    <col min="8444" max="8444" width="4" customWidth="1"/>
    <col min="8445" max="8445" width="24.85546875" customWidth="1"/>
    <col min="8446" max="8446" width="8" customWidth="1"/>
    <col min="8447" max="8447" width="6.85546875" customWidth="1"/>
    <col min="8448" max="8448" width="6.5703125" customWidth="1"/>
    <col min="8449" max="8449" width="7.140625" customWidth="1"/>
    <col min="8450" max="8450" width="7.42578125" customWidth="1"/>
    <col min="8451" max="8451" width="8" customWidth="1"/>
    <col min="8452" max="8452" width="8.140625" customWidth="1"/>
    <col min="8453" max="8453" width="7.85546875" customWidth="1"/>
    <col min="8454" max="8454" width="6.85546875" customWidth="1"/>
    <col min="8455" max="8455" width="6.28515625" customWidth="1"/>
    <col min="8456" max="8456" width="13.7109375" customWidth="1"/>
    <col min="8457" max="8457" width="14.85546875" customWidth="1"/>
    <col min="8458" max="8458" width="7.140625" customWidth="1"/>
    <col min="8459" max="8459" width="7.85546875" customWidth="1"/>
    <col min="8460" max="8460" width="7.140625" customWidth="1"/>
    <col min="8461" max="8461" width="13.85546875" customWidth="1"/>
    <col min="8462" max="8462" width="7.42578125" customWidth="1"/>
    <col min="8463" max="8463" width="11.5703125" customWidth="1"/>
    <col min="8464" max="8464" width="7.28515625" customWidth="1"/>
    <col min="8700" max="8700" width="4" customWidth="1"/>
    <col min="8701" max="8701" width="24.85546875" customWidth="1"/>
    <col min="8702" max="8702" width="8" customWidth="1"/>
    <col min="8703" max="8703" width="6.85546875" customWidth="1"/>
    <col min="8704" max="8704" width="6.5703125" customWidth="1"/>
    <col min="8705" max="8705" width="7.140625" customWidth="1"/>
    <col min="8706" max="8706" width="7.42578125" customWidth="1"/>
    <col min="8707" max="8707" width="8" customWidth="1"/>
    <col min="8708" max="8708" width="8.140625" customWidth="1"/>
    <col min="8709" max="8709" width="7.85546875" customWidth="1"/>
    <col min="8710" max="8710" width="6.85546875" customWidth="1"/>
    <col min="8711" max="8711" width="6.28515625" customWidth="1"/>
    <col min="8712" max="8712" width="13.7109375" customWidth="1"/>
    <col min="8713" max="8713" width="14.85546875" customWidth="1"/>
    <col min="8714" max="8714" width="7.140625" customWidth="1"/>
    <col min="8715" max="8715" width="7.85546875" customWidth="1"/>
    <col min="8716" max="8716" width="7.140625" customWidth="1"/>
    <col min="8717" max="8717" width="13.85546875" customWidth="1"/>
    <col min="8718" max="8718" width="7.42578125" customWidth="1"/>
    <col min="8719" max="8719" width="11.5703125" customWidth="1"/>
    <col min="8720" max="8720" width="7.28515625" customWidth="1"/>
    <col min="8956" max="8956" width="4" customWidth="1"/>
    <col min="8957" max="8957" width="24.85546875" customWidth="1"/>
    <col min="8958" max="8958" width="8" customWidth="1"/>
    <col min="8959" max="8959" width="6.85546875" customWidth="1"/>
    <col min="8960" max="8960" width="6.5703125" customWidth="1"/>
    <col min="8961" max="8961" width="7.140625" customWidth="1"/>
    <col min="8962" max="8962" width="7.42578125" customWidth="1"/>
    <col min="8963" max="8963" width="8" customWidth="1"/>
    <col min="8964" max="8964" width="8.140625" customWidth="1"/>
    <col min="8965" max="8965" width="7.85546875" customWidth="1"/>
    <col min="8966" max="8966" width="6.85546875" customWidth="1"/>
    <col min="8967" max="8967" width="6.28515625" customWidth="1"/>
    <col min="8968" max="8968" width="13.7109375" customWidth="1"/>
    <col min="8969" max="8969" width="14.85546875" customWidth="1"/>
    <col min="8970" max="8970" width="7.140625" customWidth="1"/>
    <col min="8971" max="8971" width="7.85546875" customWidth="1"/>
    <col min="8972" max="8972" width="7.140625" customWidth="1"/>
    <col min="8973" max="8973" width="13.85546875" customWidth="1"/>
    <col min="8974" max="8974" width="7.42578125" customWidth="1"/>
    <col min="8975" max="8975" width="11.5703125" customWidth="1"/>
    <col min="8976" max="8976" width="7.28515625" customWidth="1"/>
    <col min="9212" max="9212" width="4" customWidth="1"/>
    <col min="9213" max="9213" width="24.85546875" customWidth="1"/>
    <col min="9214" max="9214" width="8" customWidth="1"/>
    <col min="9215" max="9215" width="6.85546875" customWidth="1"/>
    <col min="9216" max="9216" width="6.5703125" customWidth="1"/>
    <col min="9217" max="9217" width="7.140625" customWidth="1"/>
    <col min="9218" max="9218" width="7.42578125" customWidth="1"/>
    <col min="9219" max="9219" width="8" customWidth="1"/>
    <col min="9220" max="9220" width="8.140625" customWidth="1"/>
    <col min="9221" max="9221" width="7.85546875" customWidth="1"/>
    <col min="9222" max="9222" width="6.85546875" customWidth="1"/>
    <col min="9223" max="9223" width="6.28515625" customWidth="1"/>
    <col min="9224" max="9224" width="13.7109375" customWidth="1"/>
    <col min="9225" max="9225" width="14.85546875" customWidth="1"/>
    <col min="9226" max="9226" width="7.140625" customWidth="1"/>
    <col min="9227" max="9227" width="7.85546875" customWidth="1"/>
    <col min="9228" max="9228" width="7.140625" customWidth="1"/>
    <col min="9229" max="9229" width="13.85546875" customWidth="1"/>
    <col min="9230" max="9230" width="7.42578125" customWidth="1"/>
    <col min="9231" max="9231" width="11.5703125" customWidth="1"/>
    <col min="9232" max="9232" width="7.28515625" customWidth="1"/>
    <col min="9468" max="9468" width="4" customWidth="1"/>
    <col min="9469" max="9469" width="24.85546875" customWidth="1"/>
    <col min="9470" max="9470" width="8" customWidth="1"/>
    <col min="9471" max="9471" width="6.85546875" customWidth="1"/>
    <col min="9472" max="9472" width="6.5703125" customWidth="1"/>
    <col min="9473" max="9473" width="7.140625" customWidth="1"/>
    <col min="9474" max="9474" width="7.42578125" customWidth="1"/>
    <col min="9475" max="9475" width="8" customWidth="1"/>
    <col min="9476" max="9476" width="8.140625" customWidth="1"/>
    <col min="9477" max="9477" width="7.85546875" customWidth="1"/>
    <col min="9478" max="9478" width="6.85546875" customWidth="1"/>
    <col min="9479" max="9479" width="6.28515625" customWidth="1"/>
    <col min="9480" max="9480" width="13.7109375" customWidth="1"/>
    <col min="9481" max="9481" width="14.85546875" customWidth="1"/>
    <col min="9482" max="9482" width="7.140625" customWidth="1"/>
    <col min="9483" max="9483" width="7.85546875" customWidth="1"/>
    <col min="9484" max="9484" width="7.140625" customWidth="1"/>
    <col min="9485" max="9485" width="13.85546875" customWidth="1"/>
    <col min="9486" max="9486" width="7.42578125" customWidth="1"/>
    <col min="9487" max="9487" width="11.5703125" customWidth="1"/>
    <col min="9488" max="9488" width="7.28515625" customWidth="1"/>
    <col min="9724" max="9724" width="4" customWidth="1"/>
    <col min="9725" max="9725" width="24.85546875" customWidth="1"/>
    <col min="9726" max="9726" width="8" customWidth="1"/>
    <col min="9727" max="9727" width="6.85546875" customWidth="1"/>
    <col min="9728" max="9728" width="6.5703125" customWidth="1"/>
    <col min="9729" max="9729" width="7.140625" customWidth="1"/>
    <col min="9730" max="9730" width="7.42578125" customWidth="1"/>
    <col min="9731" max="9731" width="8" customWidth="1"/>
    <col min="9732" max="9732" width="8.140625" customWidth="1"/>
    <col min="9733" max="9733" width="7.85546875" customWidth="1"/>
    <col min="9734" max="9734" width="6.85546875" customWidth="1"/>
    <col min="9735" max="9735" width="6.28515625" customWidth="1"/>
    <col min="9736" max="9736" width="13.7109375" customWidth="1"/>
    <col min="9737" max="9737" width="14.85546875" customWidth="1"/>
    <col min="9738" max="9738" width="7.140625" customWidth="1"/>
    <col min="9739" max="9739" width="7.85546875" customWidth="1"/>
    <col min="9740" max="9740" width="7.140625" customWidth="1"/>
    <col min="9741" max="9741" width="13.85546875" customWidth="1"/>
    <col min="9742" max="9742" width="7.42578125" customWidth="1"/>
    <col min="9743" max="9743" width="11.5703125" customWidth="1"/>
    <col min="9744" max="9744" width="7.28515625" customWidth="1"/>
    <col min="9980" max="9980" width="4" customWidth="1"/>
    <col min="9981" max="9981" width="24.85546875" customWidth="1"/>
    <col min="9982" max="9982" width="8" customWidth="1"/>
    <col min="9983" max="9983" width="6.85546875" customWidth="1"/>
    <col min="9984" max="9984" width="6.5703125" customWidth="1"/>
    <col min="9985" max="9985" width="7.140625" customWidth="1"/>
    <col min="9986" max="9986" width="7.42578125" customWidth="1"/>
    <col min="9987" max="9987" width="8" customWidth="1"/>
    <col min="9988" max="9988" width="8.140625" customWidth="1"/>
    <col min="9989" max="9989" width="7.85546875" customWidth="1"/>
    <col min="9990" max="9990" width="6.85546875" customWidth="1"/>
    <col min="9991" max="9991" width="6.28515625" customWidth="1"/>
    <col min="9992" max="9992" width="13.7109375" customWidth="1"/>
    <col min="9993" max="9993" width="14.85546875" customWidth="1"/>
    <col min="9994" max="9994" width="7.140625" customWidth="1"/>
    <col min="9995" max="9995" width="7.85546875" customWidth="1"/>
    <col min="9996" max="9996" width="7.140625" customWidth="1"/>
    <col min="9997" max="9997" width="13.85546875" customWidth="1"/>
    <col min="9998" max="9998" width="7.42578125" customWidth="1"/>
    <col min="9999" max="9999" width="11.5703125" customWidth="1"/>
    <col min="10000" max="10000" width="7.28515625" customWidth="1"/>
    <col min="10236" max="10236" width="4" customWidth="1"/>
    <col min="10237" max="10237" width="24.85546875" customWidth="1"/>
    <col min="10238" max="10238" width="8" customWidth="1"/>
    <col min="10239" max="10239" width="6.85546875" customWidth="1"/>
    <col min="10240" max="10240" width="6.5703125" customWidth="1"/>
    <col min="10241" max="10241" width="7.140625" customWidth="1"/>
    <col min="10242" max="10242" width="7.42578125" customWidth="1"/>
    <col min="10243" max="10243" width="8" customWidth="1"/>
    <col min="10244" max="10244" width="8.140625" customWidth="1"/>
    <col min="10245" max="10245" width="7.85546875" customWidth="1"/>
    <col min="10246" max="10246" width="6.85546875" customWidth="1"/>
    <col min="10247" max="10247" width="6.28515625" customWidth="1"/>
    <col min="10248" max="10248" width="13.7109375" customWidth="1"/>
    <col min="10249" max="10249" width="14.85546875" customWidth="1"/>
    <col min="10250" max="10250" width="7.140625" customWidth="1"/>
    <col min="10251" max="10251" width="7.85546875" customWidth="1"/>
    <col min="10252" max="10252" width="7.140625" customWidth="1"/>
    <col min="10253" max="10253" width="13.85546875" customWidth="1"/>
    <col min="10254" max="10254" width="7.42578125" customWidth="1"/>
    <col min="10255" max="10255" width="11.5703125" customWidth="1"/>
    <col min="10256" max="10256" width="7.28515625" customWidth="1"/>
    <col min="10492" max="10492" width="4" customWidth="1"/>
    <col min="10493" max="10493" width="24.85546875" customWidth="1"/>
    <col min="10494" max="10494" width="8" customWidth="1"/>
    <col min="10495" max="10495" width="6.85546875" customWidth="1"/>
    <col min="10496" max="10496" width="6.5703125" customWidth="1"/>
    <col min="10497" max="10497" width="7.140625" customWidth="1"/>
    <col min="10498" max="10498" width="7.42578125" customWidth="1"/>
    <col min="10499" max="10499" width="8" customWidth="1"/>
    <col min="10500" max="10500" width="8.140625" customWidth="1"/>
    <col min="10501" max="10501" width="7.85546875" customWidth="1"/>
    <col min="10502" max="10502" width="6.85546875" customWidth="1"/>
    <col min="10503" max="10503" width="6.28515625" customWidth="1"/>
    <col min="10504" max="10504" width="13.7109375" customWidth="1"/>
    <col min="10505" max="10505" width="14.85546875" customWidth="1"/>
    <col min="10506" max="10506" width="7.140625" customWidth="1"/>
    <col min="10507" max="10507" width="7.85546875" customWidth="1"/>
    <col min="10508" max="10508" width="7.140625" customWidth="1"/>
    <col min="10509" max="10509" width="13.85546875" customWidth="1"/>
    <col min="10510" max="10510" width="7.42578125" customWidth="1"/>
    <col min="10511" max="10511" width="11.5703125" customWidth="1"/>
    <col min="10512" max="10512" width="7.28515625" customWidth="1"/>
    <col min="10748" max="10748" width="4" customWidth="1"/>
    <col min="10749" max="10749" width="24.85546875" customWidth="1"/>
    <col min="10750" max="10750" width="8" customWidth="1"/>
    <col min="10751" max="10751" width="6.85546875" customWidth="1"/>
    <col min="10752" max="10752" width="6.5703125" customWidth="1"/>
    <col min="10753" max="10753" width="7.140625" customWidth="1"/>
    <col min="10754" max="10754" width="7.42578125" customWidth="1"/>
    <col min="10755" max="10755" width="8" customWidth="1"/>
    <col min="10756" max="10756" width="8.140625" customWidth="1"/>
    <col min="10757" max="10757" width="7.85546875" customWidth="1"/>
    <col min="10758" max="10758" width="6.85546875" customWidth="1"/>
    <col min="10759" max="10759" width="6.28515625" customWidth="1"/>
    <col min="10760" max="10760" width="13.7109375" customWidth="1"/>
    <col min="10761" max="10761" width="14.85546875" customWidth="1"/>
    <col min="10762" max="10762" width="7.140625" customWidth="1"/>
    <col min="10763" max="10763" width="7.85546875" customWidth="1"/>
    <col min="10764" max="10764" width="7.140625" customWidth="1"/>
    <col min="10765" max="10765" width="13.85546875" customWidth="1"/>
    <col min="10766" max="10766" width="7.42578125" customWidth="1"/>
    <col min="10767" max="10767" width="11.5703125" customWidth="1"/>
    <col min="10768" max="10768" width="7.28515625" customWidth="1"/>
    <col min="11004" max="11004" width="4" customWidth="1"/>
    <col min="11005" max="11005" width="24.85546875" customWidth="1"/>
    <col min="11006" max="11006" width="8" customWidth="1"/>
    <col min="11007" max="11007" width="6.85546875" customWidth="1"/>
    <col min="11008" max="11008" width="6.5703125" customWidth="1"/>
    <col min="11009" max="11009" width="7.140625" customWidth="1"/>
    <col min="11010" max="11010" width="7.42578125" customWidth="1"/>
    <col min="11011" max="11011" width="8" customWidth="1"/>
    <col min="11012" max="11012" width="8.140625" customWidth="1"/>
    <col min="11013" max="11013" width="7.85546875" customWidth="1"/>
    <col min="11014" max="11014" width="6.85546875" customWidth="1"/>
    <col min="11015" max="11015" width="6.28515625" customWidth="1"/>
    <col min="11016" max="11016" width="13.7109375" customWidth="1"/>
    <col min="11017" max="11017" width="14.85546875" customWidth="1"/>
    <col min="11018" max="11018" width="7.140625" customWidth="1"/>
    <col min="11019" max="11019" width="7.85546875" customWidth="1"/>
    <col min="11020" max="11020" width="7.140625" customWidth="1"/>
    <col min="11021" max="11021" width="13.85546875" customWidth="1"/>
    <col min="11022" max="11022" width="7.42578125" customWidth="1"/>
    <col min="11023" max="11023" width="11.5703125" customWidth="1"/>
    <col min="11024" max="11024" width="7.28515625" customWidth="1"/>
    <col min="11260" max="11260" width="4" customWidth="1"/>
    <col min="11261" max="11261" width="24.85546875" customWidth="1"/>
    <col min="11262" max="11262" width="8" customWidth="1"/>
    <col min="11263" max="11263" width="6.85546875" customWidth="1"/>
    <col min="11264" max="11264" width="6.5703125" customWidth="1"/>
    <col min="11265" max="11265" width="7.140625" customWidth="1"/>
    <col min="11266" max="11266" width="7.42578125" customWidth="1"/>
    <col min="11267" max="11267" width="8" customWidth="1"/>
    <col min="11268" max="11268" width="8.140625" customWidth="1"/>
    <col min="11269" max="11269" width="7.85546875" customWidth="1"/>
    <col min="11270" max="11270" width="6.85546875" customWidth="1"/>
    <col min="11271" max="11271" width="6.28515625" customWidth="1"/>
    <col min="11272" max="11272" width="13.7109375" customWidth="1"/>
    <col min="11273" max="11273" width="14.85546875" customWidth="1"/>
    <col min="11274" max="11274" width="7.140625" customWidth="1"/>
    <col min="11275" max="11275" width="7.85546875" customWidth="1"/>
    <col min="11276" max="11276" width="7.140625" customWidth="1"/>
    <col min="11277" max="11277" width="13.85546875" customWidth="1"/>
    <col min="11278" max="11278" width="7.42578125" customWidth="1"/>
    <col min="11279" max="11279" width="11.5703125" customWidth="1"/>
    <col min="11280" max="11280" width="7.28515625" customWidth="1"/>
    <col min="11516" max="11516" width="4" customWidth="1"/>
    <col min="11517" max="11517" width="24.85546875" customWidth="1"/>
    <col min="11518" max="11518" width="8" customWidth="1"/>
    <col min="11519" max="11519" width="6.85546875" customWidth="1"/>
    <col min="11520" max="11520" width="6.5703125" customWidth="1"/>
    <col min="11521" max="11521" width="7.140625" customWidth="1"/>
    <col min="11522" max="11522" width="7.42578125" customWidth="1"/>
    <col min="11523" max="11523" width="8" customWidth="1"/>
    <col min="11524" max="11524" width="8.140625" customWidth="1"/>
    <col min="11525" max="11525" width="7.85546875" customWidth="1"/>
    <col min="11526" max="11526" width="6.85546875" customWidth="1"/>
    <col min="11527" max="11527" width="6.28515625" customWidth="1"/>
    <col min="11528" max="11528" width="13.7109375" customWidth="1"/>
    <col min="11529" max="11529" width="14.85546875" customWidth="1"/>
    <col min="11530" max="11530" width="7.140625" customWidth="1"/>
    <col min="11531" max="11531" width="7.85546875" customWidth="1"/>
    <col min="11532" max="11532" width="7.140625" customWidth="1"/>
    <col min="11533" max="11533" width="13.85546875" customWidth="1"/>
    <col min="11534" max="11534" width="7.42578125" customWidth="1"/>
    <col min="11535" max="11535" width="11.5703125" customWidth="1"/>
    <col min="11536" max="11536" width="7.28515625" customWidth="1"/>
    <col min="11772" max="11772" width="4" customWidth="1"/>
    <col min="11773" max="11773" width="24.85546875" customWidth="1"/>
    <col min="11774" max="11774" width="8" customWidth="1"/>
    <col min="11775" max="11775" width="6.85546875" customWidth="1"/>
    <col min="11776" max="11776" width="6.5703125" customWidth="1"/>
    <col min="11777" max="11777" width="7.140625" customWidth="1"/>
    <col min="11778" max="11778" width="7.42578125" customWidth="1"/>
    <col min="11779" max="11779" width="8" customWidth="1"/>
    <col min="11780" max="11780" width="8.140625" customWidth="1"/>
    <col min="11781" max="11781" width="7.85546875" customWidth="1"/>
    <col min="11782" max="11782" width="6.85546875" customWidth="1"/>
    <col min="11783" max="11783" width="6.28515625" customWidth="1"/>
    <col min="11784" max="11784" width="13.7109375" customWidth="1"/>
    <col min="11785" max="11785" width="14.85546875" customWidth="1"/>
    <col min="11786" max="11786" width="7.140625" customWidth="1"/>
    <col min="11787" max="11787" width="7.85546875" customWidth="1"/>
    <col min="11788" max="11788" width="7.140625" customWidth="1"/>
    <col min="11789" max="11789" width="13.85546875" customWidth="1"/>
    <col min="11790" max="11790" width="7.42578125" customWidth="1"/>
    <col min="11791" max="11791" width="11.5703125" customWidth="1"/>
    <col min="11792" max="11792" width="7.28515625" customWidth="1"/>
    <col min="12028" max="12028" width="4" customWidth="1"/>
    <col min="12029" max="12029" width="24.85546875" customWidth="1"/>
    <col min="12030" max="12030" width="8" customWidth="1"/>
    <col min="12031" max="12031" width="6.85546875" customWidth="1"/>
    <col min="12032" max="12032" width="6.5703125" customWidth="1"/>
    <col min="12033" max="12033" width="7.140625" customWidth="1"/>
    <col min="12034" max="12034" width="7.42578125" customWidth="1"/>
    <col min="12035" max="12035" width="8" customWidth="1"/>
    <col min="12036" max="12036" width="8.140625" customWidth="1"/>
    <col min="12037" max="12037" width="7.85546875" customWidth="1"/>
    <col min="12038" max="12038" width="6.85546875" customWidth="1"/>
    <col min="12039" max="12039" width="6.28515625" customWidth="1"/>
    <col min="12040" max="12040" width="13.7109375" customWidth="1"/>
    <col min="12041" max="12041" width="14.85546875" customWidth="1"/>
    <col min="12042" max="12042" width="7.140625" customWidth="1"/>
    <col min="12043" max="12043" width="7.85546875" customWidth="1"/>
    <col min="12044" max="12044" width="7.140625" customWidth="1"/>
    <col min="12045" max="12045" width="13.85546875" customWidth="1"/>
    <col min="12046" max="12046" width="7.42578125" customWidth="1"/>
    <col min="12047" max="12047" width="11.5703125" customWidth="1"/>
    <col min="12048" max="12048" width="7.28515625" customWidth="1"/>
    <col min="12284" max="12284" width="4" customWidth="1"/>
    <col min="12285" max="12285" width="24.85546875" customWidth="1"/>
    <col min="12286" max="12286" width="8" customWidth="1"/>
    <col min="12287" max="12287" width="6.85546875" customWidth="1"/>
    <col min="12288" max="12288" width="6.5703125" customWidth="1"/>
    <col min="12289" max="12289" width="7.140625" customWidth="1"/>
    <col min="12290" max="12290" width="7.42578125" customWidth="1"/>
    <col min="12291" max="12291" width="8" customWidth="1"/>
    <col min="12292" max="12292" width="8.140625" customWidth="1"/>
    <col min="12293" max="12293" width="7.85546875" customWidth="1"/>
    <col min="12294" max="12294" width="6.85546875" customWidth="1"/>
    <col min="12295" max="12295" width="6.28515625" customWidth="1"/>
    <col min="12296" max="12296" width="13.7109375" customWidth="1"/>
    <col min="12297" max="12297" width="14.85546875" customWidth="1"/>
    <col min="12298" max="12298" width="7.140625" customWidth="1"/>
    <col min="12299" max="12299" width="7.85546875" customWidth="1"/>
    <col min="12300" max="12300" width="7.140625" customWidth="1"/>
    <col min="12301" max="12301" width="13.85546875" customWidth="1"/>
    <col min="12302" max="12302" width="7.42578125" customWidth="1"/>
    <col min="12303" max="12303" width="11.5703125" customWidth="1"/>
    <col min="12304" max="12304" width="7.28515625" customWidth="1"/>
    <col min="12540" max="12540" width="4" customWidth="1"/>
    <col min="12541" max="12541" width="24.85546875" customWidth="1"/>
    <col min="12542" max="12542" width="8" customWidth="1"/>
    <col min="12543" max="12543" width="6.85546875" customWidth="1"/>
    <col min="12544" max="12544" width="6.5703125" customWidth="1"/>
    <col min="12545" max="12545" width="7.140625" customWidth="1"/>
    <col min="12546" max="12546" width="7.42578125" customWidth="1"/>
    <col min="12547" max="12547" width="8" customWidth="1"/>
    <col min="12548" max="12548" width="8.140625" customWidth="1"/>
    <col min="12549" max="12549" width="7.85546875" customWidth="1"/>
    <col min="12550" max="12550" width="6.85546875" customWidth="1"/>
    <col min="12551" max="12551" width="6.28515625" customWidth="1"/>
    <col min="12552" max="12552" width="13.7109375" customWidth="1"/>
    <col min="12553" max="12553" width="14.85546875" customWidth="1"/>
    <col min="12554" max="12554" width="7.140625" customWidth="1"/>
    <col min="12555" max="12555" width="7.85546875" customWidth="1"/>
    <col min="12556" max="12556" width="7.140625" customWidth="1"/>
    <col min="12557" max="12557" width="13.85546875" customWidth="1"/>
    <col min="12558" max="12558" width="7.42578125" customWidth="1"/>
    <col min="12559" max="12559" width="11.5703125" customWidth="1"/>
    <col min="12560" max="12560" width="7.28515625" customWidth="1"/>
    <col min="12796" max="12796" width="4" customWidth="1"/>
    <col min="12797" max="12797" width="24.85546875" customWidth="1"/>
    <col min="12798" max="12798" width="8" customWidth="1"/>
    <col min="12799" max="12799" width="6.85546875" customWidth="1"/>
    <col min="12800" max="12800" width="6.5703125" customWidth="1"/>
    <col min="12801" max="12801" width="7.140625" customWidth="1"/>
    <col min="12802" max="12802" width="7.42578125" customWidth="1"/>
    <col min="12803" max="12803" width="8" customWidth="1"/>
    <col min="12804" max="12804" width="8.140625" customWidth="1"/>
    <col min="12805" max="12805" width="7.85546875" customWidth="1"/>
    <col min="12806" max="12806" width="6.85546875" customWidth="1"/>
    <col min="12807" max="12807" width="6.28515625" customWidth="1"/>
    <col min="12808" max="12808" width="13.7109375" customWidth="1"/>
    <col min="12809" max="12809" width="14.85546875" customWidth="1"/>
    <col min="12810" max="12810" width="7.140625" customWidth="1"/>
    <col min="12811" max="12811" width="7.85546875" customWidth="1"/>
    <col min="12812" max="12812" width="7.140625" customWidth="1"/>
    <col min="12813" max="12813" width="13.85546875" customWidth="1"/>
    <col min="12814" max="12814" width="7.42578125" customWidth="1"/>
    <col min="12815" max="12815" width="11.5703125" customWidth="1"/>
    <col min="12816" max="12816" width="7.28515625" customWidth="1"/>
    <col min="13052" max="13052" width="4" customWidth="1"/>
    <col min="13053" max="13053" width="24.85546875" customWidth="1"/>
    <col min="13054" max="13054" width="8" customWidth="1"/>
    <col min="13055" max="13055" width="6.85546875" customWidth="1"/>
    <col min="13056" max="13056" width="6.5703125" customWidth="1"/>
    <col min="13057" max="13057" width="7.140625" customWidth="1"/>
    <col min="13058" max="13058" width="7.42578125" customWidth="1"/>
    <col min="13059" max="13059" width="8" customWidth="1"/>
    <col min="13060" max="13060" width="8.140625" customWidth="1"/>
    <col min="13061" max="13061" width="7.85546875" customWidth="1"/>
    <col min="13062" max="13062" width="6.85546875" customWidth="1"/>
    <col min="13063" max="13063" width="6.28515625" customWidth="1"/>
    <col min="13064" max="13064" width="13.7109375" customWidth="1"/>
    <col min="13065" max="13065" width="14.85546875" customWidth="1"/>
    <col min="13066" max="13066" width="7.140625" customWidth="1"/>
    <col min="13067" max="13067" width="7.85546875" customWidth="1"/>
    <col min="13068" max="13068" width="7.140625" customWidth="1"/>
    <col min="13069" max="13069" width="13.85546875" customWidth="1"/>
    <col min="13070" max="13070" width="7.42578125" customWidth="1"/>
    <col min="13071" max="13071" width="11.5703125" customWidth="1"/>
    <col min="13072" max="13072" width="7.28515625" customWidth="1"/>
    <col min="13308" max="13308" width="4" customWidth="1"/>
    <col min="13309" max="13309" width="24.85546875" customWidth="1"/>
    <col min="13310" max="13310" width="8" customWidth="1"/>
    <col min="13311" max="13311" width="6.85546875" customWidth="1"/>
    <col min="13312" max="13312" width="6.5703125" customWidth="1"/>
    <col min="13313" max="13313" width="7.140625" customWidth="1"/>
    <col min="13314" max="13314" width="7.42578125" customWidth="1"/>
    <col min="13315" max="13315" width="8" customWidth="1"/>
    <col min="13316" max="13316" width="8.140625" customWidth="1"/>
    <col min="13317" max="13317" width="7.85546875" customWidth="1"/>
    <col min="13318" max="13318" width="6.85546875" customWidth="1"/>
    <col min="13319" max="13319" width="6.28515625" customWidth="1"/>
    <col min="13320" max="13320" width="13.7109375" customWidth="1"/>
    <col min="13321" max="13321" width="14.85546875" customWidth="1"/>
    <col min="13322" max="13322" width="7.140625" customWidth="1"/>
    <col min="13323" max="13323" width="7.85546875" customWidth="1"/>
    <col min="13324" max="13324" width="7.140625" customWidth="1"/>
    <col min="13325" max="13325" width="13.85546875" customWidth="1"/>
    <col min="13326" max="13326" width="7.42578125" customWidth="1"/>
    <col min="13327" max="13327" width="11.5703125" customWidth="1"/>
    <col min="13328" max="13328" width="7.28515625" customWidth="1"/>
    <col min="13564" max="13564" width="4" customWidth="1"/>
    <col min="13565" max="13565" width="24.85546875" customWidth="1"/>
    <col min="13566" max="13566" width="8" customWidth="1"/>
    <col min="13567" max="13567" width="6.85546875" customWidth="1"/>
    <col min="13568" max="13568" width="6.5703125" customWidth="1"/>
    <col min="13569" max="13569" width="7.140625" customWidth="1"/>
    <col min="13570" max="13570" width="7.42578125" customWidth="1"/>
    <col min="13571" max="13571" width="8" customWidth="1"/>
    <col min="13572" max="13572" width="8.140625" customWidth="1"/>
    <col min="13573" max="13573" width="7.85546875" customWidth="1"/>
    <col min="13574" max="13574" width="6.85546875" customWidth="1"/>
    <col min="13575" max="13575" width="6.28515625" customWidth="1"/>
    <col min="13576" max="13576" width="13.7109375" customWidth="1"/>
    <col min="13577" max="13577" width="14.85546875" customWidth="1"/>
    <col min="13578" max="13578" width="7.140625" customWidth="1"/>
    <col min="13579" max="13579" width="7.85546875" customWidth="1"/>
    <col min="13580" max="13580" width="7.140625" customWidth="1"/>
    <col min="13581" max="13581" width="13.85546875" customWidth="1"/>
    <col min="13582" max="13582" width="7.42578125" customWidth="1"/>
    <col min="13583" max="13583" width="11.5703125" customWidth="1"/>
    <col min="13584" max="13584" width="7.28515625" customWidth="1"/>
    <col min="13820" max="13820" width="4" customWidth="1"/>
    <col min="13821" max="13821" width="24.85546875" customWidth="1"/>
    <col min="13822" max="13822" width="8" customWidth="1"/>
    <col min="13823" max="13823" width="6.85546875" customWidth="1"/>
    <col min="13824" max="13824" width="6.5703125" customWidth="1"/>
    <col min="13825" max="13825" width="7.140625" customWidth="1"/>
    <col min="13826" max="13826" width="7.42578125" customWidth="1"/>
    <col min="13827" max="13827" width="8" customWidth="1"/>
    <col min="13828" max="13828" width="8.140625" customWidth="1"/>
    <col min="13829" max="13829" width="7.85546875" customWidth="1"/>
    <col min="13830" max="13830" width="6.85546875" customWidth="1"/>
    <col min="13831" max="13831" width="6.28515625" customWidth="1"/>
    <col min="13832" max="13832" width="13.7109375" customWidth="1"/>
    <col min="13833" max="13833" width="14.85546875" customWidth="1"/>
    <col min="13834" max="13834" width="7.140625" customWidth="1"/>
    <col min="13835" max="13835" width="7.85546875" customWidth="1"/>
    <col min="13836" max="13836" width="7.140625" customWidth="1"/>
    <col min="13837" max="13837" width="13.85546875" customWidth="1"/>
    <col min="13838" max="13838" width="7.42578125" customWidth="1"/>
    <col min="13839" max="13839" width="11.5703125" customWidth="1"/>
    <col min="13840" max="13840" width="7.28515625" customWidth="1"/>
    <col min="14076" max="14076" width="4" customWidth="1"/>
    <col min="14077" max="14077" width="24.85546875" customWidth="1"/>
    <col min="14078" max="14078" width="8" customWidth="1"/>
    <col min="14079" max="14079" width="6.85546875" customWidth="1"/>
    <col min="14080" max="14080" width="6.5703125" customWidth="1"/>
    <col min="14081" max="14081" width="7.140625" customWidth="1"/>
    <col min="14082" max="14082" width="7.42578125" customWidth="1"/>
    <col min="14083" max="14083" width="8" customWidth="1"/>
    <col min="14084" max="14084" width="8.140625" customWidth="1"/>
    <col min="14085" max="14085" width="7.85546875" customWidth="1"/>
    <col min="14086" max="14086" width="6.85546875" customWidth="1"/>
    <col min="14087" max="14087" width="6.28515625" customWidth="1"/>
    <col min="14088" max="14088" width="13.7109375" customWidth="1"/>
    <col min="14089" max="14089" width="14.85546875" customWidth="1"/>
    <col min="14090" max="14090" width="7.140625" customWidth="1"/>
    <col min="14091" max="14091" width="7.85546875" customWidth="1"/>
    <col min="14092" max="14092" width="7.140625" customWidth="1"/>
    <col min="14093" max="14093" width="13.85546875" customWidth="1"/>
    <col min="14094" max="14094" width="7.42578125" customWidth="1"/>
    <col min="14095" max="14095" width="11.5703125" customWidth="1"/>
    <col min="14096" max="14096" width="7.28515625" customWidth="1"/>
    <col min="14332" max="14332" width="4" customWidth="1"/>
    <col min="14333" max="14333" width="24.85546875" customWidth="1"/>
    <col min="14334" max="14334" width="8" customWidth="1"/>
    <col min="14335" max="14335" width="6.85546875" customWidth="1"/>
    <col min="14336" max="14336" width="6.5703125" customWidth="1"/>
    <col min="14337" max="14337" width="7.140625" customWidth="1"/>
    <col min="14338" max="14338" width="7.42578125" customWidth="1"/>
    <col min="14339" max="14339" width="8" customWidth="1"/>
    <col min="14340" max="14340" width="8.140625" customWidth="1"/>
    <col min="14341" max="14341" width="7.85546875" customWidth="1"/>
    <col min="14342" max="14342" width="6.85546875" customWidth="1"/>
    <col min="14343" max="14343" width="6.28515625" customWidth="1"/>
    <col min="14344" max="14344" width="13.7109375" customWidth="1"/>
    <col min="14345" max="14345" width="14.85546875" customWidth="1"/>
    <col min="14346" max="14346" width="7.140625" customWidth="1"/>
    <col min="14347" max="14347" width="7.85546875" customWidth="1"/>
    <col min="14348" max="14348" width="7.140625" customWidth="1"/>
    <col min="14349" max="14349" width="13.85546875" customWidth="1"/>
    <col min="14350" max="14350" width="7.42578125" customWidth="1"/>
    <col min="14351" max="14351" width="11.5703125" customWidth="1"/>
    <col min="14352" max="14352" width="7.28515625" customWidth="1"/>
    <col min="14588" max="14588" width="4" customWidth="1"/>
    <col min="14589" max="14589" width="24.85546875" customWidth="1"/>
    <col min="14590" max="14590" width="8" customWidth="1"/>
    <col min="14591" max="14591" width="6.85546875" customWidth="1"/>
    <col min="14592" max="14592" width="6.5703125" customWidth="1"/>
    <col min="14593" max="14593" width="7.140625" customWidth="1"/>
    <col min="14594" max="14594" width="7.42578125" customWidth="1"/>
    <col min="14595" max="14595" width="8" customWidth="1"/>
    <col min="14596" max="14596" width="8.140625" customWidth="1"/>
    <col min="14597" max="14597" width="7.85546875" customWidth="1"/>
    <col min="14598" max="14598" width="6.85546875" customWidth="1"/>
    <col min="14599" max="14599" width="6.28515625" customWidth="1"/>
    <col min="14600" max="14600" width="13.7109375" customWidth="1"/>
    <col min="14601" max="14601" width="14.85546875" customWidth="1"/>
    <col min="14602" max="14602" width="7.140625" customWidth="1"/>
    <col min="14603" max="14603" width="7.85546875" customWidth="1"/>
    <col min="14604" max="14604" width="7.140625" customWidth="1"/>
    <col min="14605" max="14605" width="13.85546875" customWidth="1"/>
    <col min="14606" max="14606" width="7.42578125" customWidth="1"/>
    <col min="14607" max="14607" width="11.5703125" customWidth="1"/>
    <col min="14608" max="14608" width="7.28515625" customWidth="1"/>
    <col min="14844" max="14844" width="4" customWidth="1"/>
    <col min="14845" max="14845" width="24.85546875" customWidth="1"/>
    <col min="14846" max="14846" width="8" customWidth="1"/>
    <col min="14847" max="14847" width="6.85546875" customWidth="1"/>
    <col min="14848" max="14848" width="6.5703125" customWidth="1"/>
    <col min="14849" max="14849" width="7.140625" customWidth="1"/>
    <col min="14850" max="14850" width="7.42578125" customWidth="1"/>
    <col min="14851" max="14851" width="8" customWidth="1"/>
    <col min="14852" max="14852" width="8.140625" customWidth="1"/>
    <col min="14853" max="14853" width="7.85546875" customWidth="1"/>
    <col min="14854" max="14854" width="6.85546875" customWidth="1"/>
    <col min="14855" max="14855" width="6.28515625" customWidth="1"/>
    <col min="14856" max="14856" width="13.7109375" customWidth="1"/>
    <col min="14857" max="14857" width="14.85546875" customWidth="1"/>
    <col min="14858" max="14858" width="7.140625" customWidth="1"/>
    <col min="14859" max="14859" width="7.85546875" customWidth="1"/>
    <col min="14860" max="14860" width="7.140625" customWidth="1"/>
    <col min="14861" max="14861" width="13.85546875" customWidth="1"/>
    <col min="14862" max="14862" width="7.42578125" customWidth="1"/>
    <col min="14863" max="14863" width="11.5703125" customWidth="1"/>
    <col min="14864" max="14864" width="7.28515625" customWidth="1"/>
    <col min="15100" max="15100" width="4" customWidth="1"/>
    <col min="15101" max="15101" width="24.85546875" customWidth="1"/>
    <col min="15102" max="15102" width="8" customWidth="1"/>
    <col min="15103" max="15103" width="6.85546875" customWidth="1"/>
    <col min="15104" max="15104" width="6.5703125" customWidth="1"/>
    <col min="15105" max="15105" width="7.140625" customWidth="1"/>
    <col min="15106" max="15106" width="7.42578125" customWidth="1"/>
    <col min="15107" max="15107" width="8" customWidth="1"/>
    <col min="15108" max="15108" width="8.140625" customWidth="1"/>
    <col min="15109" max="15109" width="7.85546875" customWidth="1"/>
    <col min="15110" max="15110" width="6.85546875" customWidth="1"/>
    <col min="15111" max="15111" width="6.28515625" customWidth="1"/>
    <col min="15112" max="15112" width="13.7109375" customWidth="1"/>
    <col min="15113" max="15113" width="14.85546875" customWidth="1"/>
    <col min="15114" max="15114" width="7.140625" customWidth="1"/>
    <col min="15115" max="15115" width="7.85546875" customWidth="1"/>
    <col min="15116" max="15116" width="7.140625" customWidth="1"/>
    <col min="15117" max="15117" width="13.85546875" customWidth="1"/>
    <col min="15118" max="15118" width="7.42578125" customWidth="1"/>
    <col min="15119" max="15119" width="11.5703125" customWidth="1"/>
    <col min="15120" max="15120" width="7.28515625" customWidth="1"/>
    <col min="15356" max="15356" width="4" customWidth="1"/>
    <col min="15357" max="15357" width="24.85546875" customWidth="1"/>
    <col min="15358" max="15358" width="8" customWidth="1"/>
    <col min="15359" max="15359" width="6.85546875" customWidth="1"/>
    <col min="15360" max="15360" width="6.5703125" customWidth="1"/>
    <col min="15361" max="15361" width="7.140625" customWidth="1"/>
    <col min="15362" max="15362" width="7.42578125" customWidth="1"/>
    <col min="15363" max="15363" width="8" customWidth="1"/>
    <col min="15364" max="15364" width="8.140625" customWidth="1"/>
    <col min="15365" max="15365" width="7.85546875" customWidth="1"/>
    <col min="15366" max="15366" width="6.85546875" customWidth="1"/>
    <col min="15367" max="15367" width="6.28515625" customWidth="1"/>
    <col min="15368" max="15368" width="13.7109375" customWidth="1"/>
    <col min="15369" max="15369" width="14.85546875" customWidth="1"/>
    <col min="15370" max="15370" width="7.140625" customWidth="1"/>
    <col min="15371" max="15371" width="7.85546875" customWidth="1"/>
    <col min="15372" max="15372" width="7.140625" customWidth="1"/>
    <col min="15373" max="15373" width="13.85546875" customWidth="1"/>
    <col min="15374" max="15374" width="7.42578125" customWidth="1"/>
    <col min="15375" max="15375" width="11.5703125" customWidth="1"/>
    <col min="15376" max="15376" width="7.28515625" customWidth="1"/>
    <col min="15612" max="15612" width="4" customWidth="1"/>
    <col min="15613" max="15613" width="24.85546875" customWidth="1"/>
    <col min="15614" max="15614" width="8" customWidth="1"/>
    <col min="15615" max="15615" width="6.85546875" customWidth="1"/>
    <col min="15616" max="15616" width="6.5703125" customWidth="1"/>
    <col min="15617" max="15617" width="7.140625" customWidth="1"/>
    <col min="15618" max="15618" width="7.42578125" customWidth="1"/>
    <col min="15619" max="15619" width="8" customWidth="1"/>
    <col min="15620" max="15620" width="8.140625" customWidth="1"/>
    <col min="15621" max="15621" width="7.85546875" customWidth="1"/>
    <col min="15622" max="15622" width="6.85546875" customWidth="1"/>
    <col min="15623" max="15623" width="6.28515625" customWidth="1"/>
    <col min="15624" max="15624" width="13.7109375" customWidth="1"/>
    <col min="15625" max="15625" width="14.85546875" customWidth="1"/>
    <col min="15626" max="15626" width="7.140625" customWidth="1"/>
    <col min="15627" max="15627" width="7.85546875" customWidth="1"/>
    <col min="15628" max="15628" width="7.140625" customWidth="1"/>
    <col min="15629" max="15629" width="13.85546875" customWidth="1"/>
    <col min="15630" max="15630" width="7.42578125" customWidth="1"/>
    <col min="15631" max="15631" width="11.5703125" customWidth="1"/>
    <col min="15632" max="15632" width="7.28515625" customWidth="1"/>
    <col min="15868" max="15868" width="4" customWidth="1"/>
    <col min="15869" max="15869" width="24.85546875" customWidth="1"/>
    <col min="15870" max="15870" width="8" customWidth="1"/>
    <col min="15871" max="15871" width="6.85546875" customWidth="1"/>
    <col min="15872" max="15872" width="6.5703125" customWidth="1"/>
    <col min="15873" max="15873" width="7.140625" customWidth="1"/>
    <col min="15874" max="15874" width="7.42578125" customWidth="1"/>
    <col min="15875" max="15875" width="8" customWidth="1"/>
    <col min="15876" max="15876" width="8.140625" customWidth="1"/>
    <col min="15877" max="15877" width="7.85546875" customWidth="1"/>
    <col min="15878" max="15878" width="6.85546875" customWidth="1"/>
    <col min="15879" max="15879" width="6.28515625" customWidth="1"/>
    <col min="15880" max="15880" width="13.7109375" customWidth="1"/>
    <col min="15881" max="15881" width="14.85546875" customWidth="1"/>
    <col min="15882" max="15882" width="7.140625" customWidth="1"/>
    <col min="15883" max="15883" width="7.85546875" customWidth="1"/>
    <col min="15884" max="15884" width="7.140625" customWidth="1"/>
    <col min="15885" max="15885" width="13.85546875" customWidth="1"/>
    <col min="15886" max="15886" width="7.42578125" customWidth="1"/>
    <col min="15887" max="15887" width="11.5703125" customWidth="1"/>
    <col min="15888" max="15888" width="7.28515625" customWidth="1"/>
    <col min="16124" max="16124" width="4" customWidth="1"/>
    <col min="16125" max="16125" width="24.85546875" customWidth="1"/>
    <col min="16126" max="16126" width="8" customWidth="1"/>
    <col min="16127" max="16127" width="6.85546875" customWidth="1"/>
    <col min="16128" max="16128" width="6.5703125" customWidth="1"/>
    <col min="16129" max="16129" width="7.140625" customWidth="1"/>
    <col min="16130" max="16130" width="7.42578125" customWidth="1"/>
    <col min="16131" max="16131" width="8" customWidth="1"/>
    <col min="16132" max="16132" width="8.140625" customWidth="1"/>
    <col min="16133" max="16133" width="7.85546875" customWidth="1"/>
    <col min="16134" max="16134" width="6.85546875" customWidth="1"/>
    <col min="16135" max="16135" width="6.28515625" customWidth="1"/>
    <col min="16136" max="16136" width="13.7109375" customWidth="1"/>
    <col min="16137" max="16137" width="14.85546875" customWidth="1"/>
    <col min="16138" max="16138" width="7.140625" customWidth="1"/>
    <col min="16139" max="16139" width="7.85546875" customWidth="1"/>
    <col min="16140" max="16140" width="7.140625" customWidth="1"/>
    <col min="16141" max="16141" width="13.85546875" customWidth="1"/>
    <col min="16142" max="16142" width="7.42578125" customWidth="1"/>
    <col min="16143" max="16143" width="11.5703125" customWidth="1"/>
    <col min="16144" max="16144" width="7.28515625" customWidth="1"/>
  </cols>
  <sheetData>
    <row r="1" spans="1:16" ht="18">
      <c r="D1" s="29" t="s">
        <v>41</v>
      </c>
      <c r="I1" s="29"/>
      <c r="J1" s="29"/>
      <c r="K1" s="29"/>
      <c r="O1" s="28"/>
      <c r="P1" s="28"/>
    </row>
    <row r="2" spans="1:16">
      <c r="B2" s="30" t="s">
        <v>106</v>
      </c>
      <c r="C2" s="30"/>
      <c r="D2" s="30"/>
      <c r="E2" s="30"/>
      <c r="F2" s="30"/>
      <c r="G2" s="30"/>
      <c r="H2" s="30"/>
      <c r="I2" s="30"/>
      <c r="M2" s="30"/>
      <c r="N2" s="30"/>
      <c r="O2" s="30"/>
      <c r="P2" s="30"/>
    </row>
    <row r="3" spans="1:16" ht="18.75">
      <c r="B3" s="232" t="s">
        <v>140</v>
      </c>
      <c r="C3" s="233"/>
      <c r="D3" s="233"/>
      <c r="E3" s="233"/>
      <c r="F3" s="233"/>
      <c r="G3" s="233"/>
      <c r="H3" s="233"/>
      <c r="I3" s="233"/>
      <c r="J3" s="233"/>
      <c r="K3" s="233"/>
      <c r="O3" s="31"/>
      <c r="P3" s="31"/>
    </row>
    <row r="4" spans="1:16" ht="15.75">
      <c r="A4" s="2"/>
      <c r="B4" s="133"/>
      <c r="C4" s="75"/>
      <c r="D4" s="76" t="s">
        <v>53</v>
      </c>
      <c r="E4" s="76"/>
      <c r="F4" s="76"/>
      <c r="G4" s="76"/>
      <c r="H4" s="76"/>
      <c r="I4" s="76"/>
      <c r="J4" s="77"/>
      <c r="K4" s="78" t="s">
        <v>49</v>
      </c>
    </row>
    <row r="5" spans="1:16" ht="15.75">
      <c r="A5" s="4" t="s">
        <v>1</v>
      </c>
      <c r="B5" s="134" t="s">
        <v>2</v>
      </c>
      <c r="C5" s="230" t="s">
        <v>42</v>
      </c>
      <c r="D5" s="231"/>
      <c r="E5" s="230" t="s">
        <v>43</v>
      </c>
      <c r="F5" s="231"/>
      <c r="G5" s="234" t="s">
        <v>107</v>
      </c>
      <c r="H5" s="235"/>
      <c r="I5" s="230" t="s">
        <v>52</v>
      </c>
      <c r="J5" s="231"/>
      <c r="K5" s="79" t="s">
        <v>50</v>
      </c>
    </row>
    <row r="6" spans="1:16" ht="15.75">
      <c r="A6" s="5" t="s">
        <v>5</v>
      </c>
      <c r="B6" s="135"/>
      <c r="C6" s="185" t="s">
        <v>3</v>
      </c>
      <c r="D6" s="185" t="s">
        <v>108</v>
      </c>
      <c r="E6" s="185" t="s">
        <v>3</v>
      </c>
      <c r="F6" s="185" t="s">
        <v>108</v>
      </c>
      <c r="G6" s="185" t="s">
        <v>3</v>
      </c>
      <c r="H6" s="185" t="s">
        <v>108</v>
      </c>
      <c r="I6" s="185" t="s">
        <v>3</v>
      </c>
      <c r="J6" s="185" t="s">
        <v>108</v>
      </c>
      <c r="K6" s="79" t="s">
        <v>51</v>
      </c>
    </row>
    <row r="7" spans="1:16" ht="15.75">
      <c r="A7" s="21">
        <v>1</v>
      </c>
      <c r="B7" s="180" t="s">
        <v>28</v>
      </c>
      <c r="C7" s="140"/>
      <c r="D7" s="140"/>
      <c r="E7" s="140"/>
      <c r="F7" s="140"/>
      <c r="G7" s="140"/>
      <c r="H7" s="140"/>
      <c r="I7" s="140"/>
      <c r="J7" s="140"/>
      <c r="K7" s="186"/>
    </row>
    <row r="8" spans="1:16">
      <c r="A8" s="20">
        <v>2</v>
      </c>
      <c r="B8" s="181" t="s">
        <v>29</v>
      </c>
      <c r="C8" s="140"/>
      <c r="D8" s="187"/>
      <c r="E8" s="187"/>
      <c r="F8" s="187"/>
      <c r="G8" s="187"/>
      <c r="H8" s="187"/>
      <c r="I8" s="187"/>
      <c r="J8" s="187"/>
      <c r="K8" s="140"/>
    </row>
    <row r="9" spans="1:16">
      <c r="A9" s="20">
        <v>3</v>
      </c>
      <c r="B9" s="181" t="s">
        <v>30</v>
      </c>
      <c r="C9" s="140"/>
      <c r="D9" s="187"/>
      <c r="E9" s="187"/>
      <c r="F9" s="187"/>
      <c r="G9" s="187"/>
      <c r="H9" s="187"/>
      <c r="I9" s="187"/>
      <c r="J9" s="187"/>
      <c r="K9" s="140"/>
    </row>
    <row r="10" spans="1:16">
      <c r="A10" s="20">
        <v>4</v>
      </c>
      <c r="B10" s="181" t="s">
        <v>130</v>
      </c>
      <c r="C10" s="140"/>
      <c r="D10" s="187"/>
      <c r="E10" s="187"/>
      <c r="F10" s="187"/>
      <c r="G10" s="187"/>
      <c r="H10" s="187"/>
      <c r="I10" s="187"/>
      <c r="J10" s="187"/>
      <c r="K10" s="140"/>
    </row>
    <row r="11" spans="1:16">
      <c r="A11" s="20">
        <v>5</v>
      </c>
      <c r="B11" s="181" t="s">
        <v>8</v>
      </c>
      <c r="C11" s="147"/>
      <c r="D11" s="188"/>
      <c r="E11" s="187"/>
      <c r="F11" s="187"/>
      <c r="G11" s="187"/>
      <c r="H11" s="187"/>
      <c r="I11" s="187"/>
      <c r="J11" s="187"/>
      <c r="K11" s="147"/>
    </row>
    <row r="12" spans="1:16">
      <c r="A12" s="20">
        <v>6</v>
      </c>
      <c r="B12" s="181" t="s">
        <v>9</v>
      </c>
      <c r="C12" s="140"/>
      <c r="D12" s="187"/>
      <c r="E12" s="187"/>
      <c r="F12" s="187"/>
      <c r="G12" s="187"/>
      <c r="H12" s="187"/>
      <c r="I12" s="187"/>
      <c r="J12" s="187"/>
      <c r="K12" s="140"/>
    </row>
    <row r="13" spans="1:16">
      <c r="A13" s="20">
        <v>7</v>
      </c>
      <c r="B13" s="181" t="s">
        <v>126</v>
      </c>
      <c r="C13" s="140"/>
      <c r="D13" s="187"/>
      <c r="E13" s="187"/>
      <c r="F13" s="187"/>
      <c r="G13" s="187"/>
      <c r="H13" s="187"/>
      <c r="I13" s="187"/>
      <c r="J13" s="187"/>
      <c r="K13" s="140"/>
    </row>
    <row r="14" spans="1:16">
      <c r="A14" s="20">
        <v>8</v>
      </c>
      <c r="B14" s="181" t="s">
        <v>11</v>
      </c>
      <c r="C14" s="140"/>
      <c r="D14" s="187"/>
      <c r="E14" s="187"/>
      <c r="F14" s="187"/>
      <c r="G14" s="187"/>
      <c r="H14" s="187"/>
      <c r="I14" s="187"/>
      <c r="J14" s="187"/>
      <c r="K14" s="140"/>
    </row>
    <row r="15" spans="1:16">
      <c r="A15" s="20">
        <v>9</v>
      </c>
      <c r="B15" s="181" t="s">
        <v>12</v>
      </c>
      <c r="C15" s="140"/>
      <c r="D15" s="187"/>
      <c r="E15" s="187"/>
      <c r="F15" s="187"/>
      <c r="G15" s="187"/>
      <c r="H15" s="187"/>
      <c r="I15" s="187"/>
      <c r="J15" s="187"/>
      <c r="K15" s="147"/>
    </row>
    <row r="16" spans="1:16">
      <c r="A16" s="20">
        <v>10</v>
      </c>
      <c r="B16" s="181" t="s">
        <v>14</v>
      </c>
      <c r="C16" s="140"/>
      <c r="D16" s="187"/>
      <c r="E16" s="187"/>
      <c r="F16" s="187"/>
      <c r="G16" s="187"/>
      <c r="H16" s="187"/>
      <c r="I16" s="187"/>
      <c r="J16" s="187"/>
      <c r="K16" s="140"/>
    </row>
    <row r="17" spans="1:11">
      <c r="A17" s="20">
        <v>11</v>
      </c>
      <c r="B17" s="182" t="s">
        <v>131</v>
      </c>
      <c r="C17" s="147">
        <v>287</v>
      </c>
      <c r="D17" s="188">
        <v>1072.2</v>
      </c>
      <c r="E17" s="189">
        <v>154</v>
      </c>
      <c r="F17" s="189">
        <v>2315</v>
      </c>
      <c r="G17" s="188">
        <v>105</v>
      </c>
      <c r="H17" s="188">
        <v>1799.8</v>
      </c>
      <c r="I17" s="189">
        <v>150</v>
      </c>
      <c r="J17" s="189">
        <v>3758.6</v>
      </c>
      <c r="K17" s="147">
        <v>299</v>
      </c>
    </row>
    <row r="18" spans="1:11">
      <c r="A18" s="20">
        <v>12</v>
      </c>
      <c r="B18" s="181" t="s">
        <v>16</v>
      </c>
      <c r="C18" s="140"/>
      <c r="D18" s="187"/>
      <c r="E18" s="187"/>
      <c r="F18" s="187"/>
      <c r="G18" s="187"/>
      <c r="H18" s="187"/>
      <c r="I18" s="187"/>
      <c r="J18" s="187"/>
      <c r="K18" s="140"/>
    </row>
    <row r="19" spans="1:11">
      <c r="A19" s="20">
        <v>13</v>
      </c>
      <c r="B19" s="181" t="s">
        <v>97</v>
      </c>
      <c r="C19" s="140"/>
      <c r="D19" s="187"/>
      <c r="E19" s="187"/>
      <c r="F19" s="187"/>
      <c r="G19" s="187"/>
      <c r="H19" s="187"/>
      <c r="I19" s="187"/>
      <c r="J19" s="187"/>
      <c r="K19" s="140"/>
    </row>
    <row r="20" spans="1:11">
      <c r="A20" s="20">
        <v>14</v>
      </c>
      <c r="B20" s="181" t="s">
        <v>101</v>
      </c>
      <c r="C20" s="140"/>
      <c r="D20" s="187"/>
      <c r="E20" s="187"/>
      <c r="F20" s="187"/>
      <c r="G20" s="187"/>
      <c r="H20" s="187"/>
      <c r="I20" s="187"/>
      <c r="J20" s="187"/>
      <c r="K20" s="140"/>
    </row>
    <row r="21" spans="1:11">
      <c r="A21" s="20">
        <v>15</v>
      </c>
      <c r="B21" s="181" t="s">
        <v>63</v>
      </c>
      <c r="C21" s="140"/>
      <c r="D21" s="187"/>
      <c r="E21" s="187"/>
      <c r="F21" s="187"/>
      <c r="G21" s="187"/>
      <c r="H21" s="187"/>
      <c r="I21" s="187"/>
      <c r="J21" s="187"/>
      <c r="K21" s="140"/>
    </row>
    <row r="22" spans="1:11">
      <c r="A22" s="20">
        <v>16</v>
      </c>
      <c r="B22" s="181" t="s">
        <v>66</v>
      </c>
      <c r="C22" s="140"/>
      <c r="D22" s="187"/>
      <c r="E22" s="187"/>
      <c r="F22" s="187"/>
      <c r="G22" s="187"/>
      <c r="H22" s="187"/>
      <c r="I22" s="187"/>
      <c r="J22" s="187"/>
      <c r="K22" s="190"/>
    </row>
    <row r="23" spans="1:11">
      <c r="A23" s="20">
        <v>17</v>
      </c>
      <c r="B23" s="181" t="s">
        <v>109</v>
      </c>
      <c r="C23" s="140"/>
      <c r="D23" s="187"/>
      <c r="E23" s="187"/>
      <c r="F23" s="187"/>
      <c r="G23" s="187"/>
      <c r="H23" s="187"/>
      <c r="I23" s="187"/>
      <c r="J23" s="187"/>
      <c r="K23" s="190"/>
    </row>
    <row r="24" spans="1:11">
      <c r="A24" s="20">
        <v>18</v>
      </c>
      <c r="B24" s="181" t="s">
        <v>67</v>
      </c>
      <c r="C24" s="140"/>
      <c r="D24" s="187"/>
      <c r="E24" s="187"/>
      <c r="F24" s="187"/>
      <c r="G24" s="187"/>
      <c r="H24" s="187"/>
      <c r="I24" s="187"/>
      <c r="J24" s="187"/>
      <c r="K24" s="146"/>
    </row>
    <row r="25" spans="1:11">
      <c r="A25" s="20">
        <v>19</v>
      </c>
      <c r="B25" s="181" t="s">
        <v>17</v>
      </c>
      <c r="C25" s="140"/>
      <c r="D25" s="187"/>
      <c r="E25" s="187"/>
      <c r="F25" s="187"/>
      <c r="G25" s="187"/>
      <c r="H25" s="187"/>
      <c r="I25" s="187"/>
      <c r="J25" s="187"/>
      <c r="K25" s="190"/>
    </row>
    <row r="26" spans="1:11">
      <c r="A26" s="20">
        <v>20</v>
      </c>
      <c r="B26" s="183" t="s">
        <v>18</v>
      </c>
      <c r="C26" s="147">
        <f t="shared" ref="C26:K26" si="0">SUM(C7:C25)</f>
        <v>287</v>
      </c>
      <c r="D26" s="188">
        <f t="shared" si="0"/>
        <v>1072.2</v>
      </c>
      <c r="E26" s="188">
        <f t="shared" si="0"/>
        <v>154</v>
      </c>
      <c r="F26" s="188">
        <f t="shared" si="0"/>
        <v>2315</v>
      </c>
      <c r="G26" s="188">
        <f t="shared" si="0"/>
        <v>105</v>
      </c>
      <c r="H26" s="188">
        <f t="shared" si="0"/>
        <v>1799.8</v>
      </c>
      <c r="I26" s="188">
        <f t="shared" si="0"/>
        <v>150</v>
      </c>
      <c r="J26" s="188">
        <f t="shared" si="0"/>
        <v>3758.6</v>
      </c>
      <c r="K26" s="191">
        <f t="shared" si="0"/>
        <v>299</v>
      </c>
    </row>
    <row r="27" spans="1:11">
      <c r="A27" s="20">
        <v>21</v>
      </c>
      <c r="B27" s="181" t="s">
        <v>19</v>
      </c>
      <c r="C27" s="147">
        <v>324</v>
      </c>
      <c r="D27" s="188">
        <v>810</v>
      </c>
      <c r="E27" s="188"/>
      <c r="F27" s="188"/>
      <c r="G27" s="187"/>
      <c r="H27" s="187"/>
      <c r="I27" s="187"/>
      <c r="J27" s="187"/>
      <c r="K27" s="147"/>
    </row>
    <row r="28" spans="1:11">
      <c r="A28" s="20">
        <v>22</v>
      </c>
      <c r="B28" s="181" t="s">
        <v>20</v>
      </c>
      <c r="C28" s="140"/>
      <c r="D28" s="187"/>
      <c r="E28" s="187"/>
      <c r="F28" s="187"/>
      <c r="G28" s="187"/>
      <c r="H28" s="187"/>
      <c r="I28" s="187"/>
      <c r="J28" s="187"/>
      <c r="K28" s="140"/>
    </row>
    <row r="29" spans="1:11">
      <c r="A29" s="20">
        <v>23</v>
      </c>
      <c r="B29" s="183" t="s">
        <v>21</v>
      </c>
      <c r="C29" s="147">
        <f t="shared" ref="C29:K29" si="1">SUM(C26:C28)</f>
        <v>611</v>
      </c>
      <c r="D29" s="188">
        <f t="shared" si="1"/>
        <v>1882.2</v>
      </c>
      <c r="E29" s="188">
        <f t="shared" si="1"/>
        <v>154</v>
      </c>
      <c r="F29" s="188">
        <f t="shared" si="1"/>
        <v>2315</v>
      </c>
      <c r="G29" s="188">
        <f t="shared" si="1"/>
        <v>105</v>
      </c>
      <c r="H29" s="188">
        <f t="shared" si="1"/>
        <v>1799.8</v>
      </c>
      <c r="I29" s="188">
        <f t="shared" si="1"/>
        <v>150</v>
      </c>
      <c r="J29" s="188">
        <f t="shared" si="1"/>
        <v>3758.6</v>
      </c>
      <c r="K29" s="147">
        <f t="shared" si="1"/>
        <v>299</v>
      </c>
    </row>
    <row r="30" spans="1:11">
      <c r="A30" s="20">
        <v>24</v>
      </c>
      <c r="B30" s="184">
        <v>2022</v>
      </c>
      <c r="C30" s="147">
        <v>662</v>
      </c>
      <c r="D30" s="188">
        <v>1445</v>
      </c>
      <c r="E30" s="188">
        <v>600</v>
      </c>
      <c r="F30" s="188">
        <v>2933.7</v>
      </c>
      <c r="G30" s="188">
        <v>340</v>
      </c>
      <c r="H30" s="188">
        <v>1808.2</v>
      </c>
      <c r="I30" s="188">
        <v>266</v>
      </c>
      <c r="J30" s="188">
        <v>1908.5</v>
      </c>
      <c r="K30" s="147">
        <v>3300.6</v>
      </c>
    </row>
  </sheetData>
  <mergeCells count="5">
    <mergeCell ref="C5:D5"/>
    <mergeCell ref="E5:F5"/>
    <mergeCell ref="I5:J5"/>
    <mergeCell ref="B3:K3"/>
    <mergeCell ref="G5:H5"/>
  </mergeCells>
  <pageMargins left="0" right="0" top="0.55118110236220474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23"/>
  <sheetViews>
    <sheetView workbookViewId="0">
      <selection activeCell="A4" sqref="A4:D4"/>
    </sheetView>
  </sheetViews>
  <sheetFormatPr defaultRowHeight="15"/>
  <cols>
    <col min="1" max="1" width="4.85546875" customWidth="1"/>
    <col min="2" max="2" width="39.85546875" customWidth="1"/>
    <col min="3" max="3" width="15.42578125" customWidth="1"/>
    <col min="4" max="4" width="15" customWidth="1"/>
    <col min="257" max="257" width="4.85546875" customWidth="1"/>
    <col min="258" max="258" width="39.85546875" customWidth="1"/>
    <col min="259" max="259" width="15.42578125" customWidth="1"/>
    <col min="260" max="260" width="15" customWidth="1"/>
    <col min="513" max="513" width="4.85546875" customWidth="1"/>
    <col min="514" max="514" width="39.85546875" customWidth="1"/>
    <col min="515" max="515" width="15.42578125" customWidth="1"/>
    <col min="516" max="516" width="15" customWidth="1"/>
    <col min="769" max="769" width="4.85546875" customWidth="1"/>
    <col min="770" max="770" width="39.85546875" customWidth="1"/>
    <col min="771" max="771" width="15.42578125" customWidth="1"/>
    <col min="772" max="772" width="15" customWidth="1"/>
    <col min="1025" max="1025" width="4.85546875" customWidth="1"/>
    <col min="1026" max="1026" width="39.85546875" customWidth="1"/>
    <col min="1027" max="1027" width="15.42578125" customWidth="1"/>
    <col min="1028" max="1028" width="15" customWidth="1"/>
    <col min="1281" max="1281" width="4.85546875" customWidth="1"/>
    <col min="1282" max="1282" width="39.85546875" customWidth="1"/>
    <col min="1283" max="1283" width="15.42578125" customWidth="1"/>
    <col min="1284" max="1284" width="15" customWidth="1"/>
    <col min="1537" max="1537" width="4.85546875" customWidth="1"/>
    <col min="1538" max="1538" width="39.85546875" customWidth="1"/>
    <col min="1539" max="1539" width="15.42578125" customWidth="1"/>
    <col min="1540" max="1540" width="15" customWidth="1"/>
    <col min="1793" max="1793" width="4.85546875" customWidth="1"/>
    <col min="1794" max="1794" width="39.85546875" customWidth="1"/>
    <col min="1795" max="1795" width="15.42578125" customWidth="1"/>
    <col min="1796" max="1796" width="15" customWidth="1"/>
    <col min="2049" max="2049" width="4.85546875" customWidth="1"/>
    <col min="2050" max="2050" width="39.85546875" customWidth="1"/>
    <col min="2051" max="2051" width="15.42578125" customWidth="1"/>
    <col min="2052" max="2052" width="15" customWidth="1"/>
    <col min="2305" max="2305" width="4.85546875" customWidth="1"/>
    <col min="2306" max="2306" width="39.85546875" customWidth="1"/>
    <col min="2307" max="2307" width="15.42578125" customWidth="1"/>
    <col min="2308" max="2308" width="15" customWidth="1"/>
    <col min="2561" max="2561" width="4.85546875" customWidth="1"/>
    <col min="2562" max="2562" width="39.85546875" customWidth="1"/>
    <col min="2563" max="2563" width="15.42578125" customWidth="1"/>
    <col min="2564" max="2564" width="15" customWidth="1"/>
    <col min="2817" max="2817" width="4.85546875" customWidth="1"/>
    <col min="2818" max="2818" width="39.85546875" customWidth="1"/>
    <col min="2819" max="2819" width="15.42578125" customWidth="1"/>
    <col min="2820" max="2820" width="15" customWidth="1"/>
    <col min="3073" max="3073" width="4.85546875" customWidth="1"/>
    <col min="3074" max="3074" width="39.85546875" customWidth="1"/>
    <col min="3075" max="3075" width="15.42578125" customWidth="1"/>
    <col min="3076" max="3076" width="15" customWidth="1"/>
    <col min="3329" max="3329" width="4.85546875" customWidth="1"/>
    <col min="3330" max="3330" width="39.85546875" customWidth="1"/>
    <col min="3331" max="3331" width="15.42578125" customWidth="1"/>
    <col min="3332" max="3332" width="15" customWidth="1"/>
    <col min="3585" max="3585" width="4.85546875" customWidth="1"/>
    <col min="3586" max="3586" width="39.85546875" customWidth="1"/>
    <col min="3587" max="3587" width="15.42578125" customWidth="1"/>
    <col min="3588" max="3588" width="15" customWidth="1"/>
    <col min="3841" max="3841" width="4.85546875" customWidth="1"/>
    <col min="3842" max="3842" width="39.85546875" customWidth="1"/>
    <col min="3843" max="3843" width="15.42578125" customWidth="1"/>
    <col min="3844" max="3844" width="15" customWidth="1"/>
    <col min="4097" max="4097" width="4.85546875" customWidth="1"/>
    <col min="4098" max="4098" width="39.85546875" customWidth="1"/>
    <col min="4099" max="4099" width="15.42578125" customWidth="1"/>
    <col min="4100" max="4100" width="15" customWidth="1"/>
    <col min="4353" max="4353" width="4.85546875" customWidth="1"/>
    <col min="4354" max="4354" width="39.85546875" customWidth="1"/>
    <col min="4355" max="4355" width="15.42578125" customWidth="1"/>
    <col min="4356" max="4356" width="15" customWidth="1"/>
    <col min="4609" max="4609" width="4.85546875" customWidth="1"/>
    <col min="4610" max="4610" width="39.85546875" customWidth="1"/>
    <col min="4611" max="4611" width="15.42578125" customWidth="1"/>
    <col min="4612" max="4612" width="15" customWidth="1"/>
    <col min="4865" max="4865" width="4.85546875" customWidth="1"/>
    <col min="4866" max="4866" width="39.85546875" customWidth="1"/>
    <col min="4867" max="4867" width="15.42578125" customWidth="1"/>
    <col min="4868" max="4868" width="15" customWidth="1"/>
    <col min="5121" max="5121" width="4.85546875" customWidth="1"/>
    <col min="5122" max="5122" width="39.85546875" customWidth="1"/>
    <col min="5123" max="5123" width="15.42578125" customWidth="1"/>
    <col min="5124" max="5124" width="15" customWidth="1"/>
    <col min="5377" max="5377" width="4.85546875" customWidth="1"/>
    <col min="5378" max="5378" width="39.85546875" customWidth="1"/>
    <col min="5379" max="5379" width="15.42578125" customWidth="1"/>
    <col min="5380" max="5380" width="15" customWidth="1"/>
    <col min="5633" max="5633" width="4.85546875" customWidth="1"/>
    <col min="5634" max="5634" width="39.85546875" customWidth="1"/>
    <col min="5635" max="5635" width="15.42578125" customWidth="1"/>
    <col min="5636" max="5636" width="15" customWidth="1"/>
    <col min="5889" max="5889" width="4.85546875" customWidth="1"/>
    <col min="5890" max="5890" width="39.85546875" customWidth="1"/>
    <col min="5891" max="5891" width="15.42578125" customWidth="1"/>
    <col min="5892" max="5892" width="15" customWidth="1"/>
    <col min="6145" max="6145" width="4.85546875" customWidth="1"/>
    <col min="6146" max="6146" width="39.85546875" customWidth="1"/>
    <col min="6147" max="6147" width="15.42578125" customWidth="1"/>
    <col min="6148" max="6148" width="15" customWidth="1"/>
    <col min="6401" max="6401" width="4.85546875" customWidth="1"/>
    <col min="6402" max="6402" width="39.85546875" customWidth="1"/>
    <col min="6403" max="6403" width="15.42578125" customWidth="1"/>
    <col min="6404" max="6404" width="15" customWidth="1"/>
    <col min="6657" max="6657" width="4.85546875" customWidth="1"/>
    <col min="6658" max="6658" width="39.85546875" customWidth="1"/>
    <col min="6659" max="6659" width="15.42578125" customWidth="1"/>
    <col min="6660" max="6660" width="15" customWidth="1"/>
    <col min="6913" max="6913" width="4.85546875" customWidth="1"/>
    <col min="6914" max="6914" width="39.85546875" customWidth="1"/>
    <col min="6915" max="6915" width="15.42578125" customWidth="1"/>
    <col min="6916" max="6916" width="15" customWidth="1"/>
    <col min="7169" max="7169" width="4.85546875" customWidth="1"/>
    <col min="7170" max="7170" width="39.85546875" customWidth="1"/>
    <col min="7171" max="7171" width="15.42578125" customWidth="1"/>
    <col min="7172" max="7172" width="15" customWidth="1"/>
    <col min="7425" max="7425" width="4.85546875" customWidth="1"/>
    <col min="7426" max="7426" width="39.85546875" customWidth="1"/>
    <col min="7427" max="7427" width="15.42578125" customWidth="1"/>
    <col min="7428" max="7428" width="15" customWidth="1"/>
    <col min="7681" max="7681" width="4.85546875" customWidth="1"/>
    <col min="7682" max="7682" width="39.85546875" customWidth="1"/>
    <col min="7683" max="7683" width="15.42578125" customWidth="1"/>
    <col min="7684" max="7684" width="15" customWidth="1"/>
    <col min="7937" max="7937" width="4.85546875" customWidth="1"/>
    <col min="7938" max="7938" width="39.85546875" customWidth="1"/>
    <col min="7939" max="7939" width="15.42578125" customWidth="1"/>
    <col min="7940" max="7940" width="15" customWidth="1"/>
    <col min="8193" max="8193" width="4.85546875" customWidth="1"/>
    <col min="8194" max="8194" width="39.85546875" customWidth="1"/>
    <col min="8195" max="8195" width="15.42578125" customWidth="1"/>
    <col min="8196" max="8196" width="15" customWidth="1"/>
    <col min="8449" max="8449" width="4.85546875" customWidth="1"/>
    <col min="8450" max="8450" width="39.85546875" customWidth="1"/>
    <col min="8451" max="8451" width="15.42578125" customWidth="1"/>
    <col min="8452" max="8452" width="15" customWidth="1"/>
    <col min="8705" max="8705" width="4.85546875" customWidth="1"/>
    <col min="8706" max="8706" width="39.85546875" customWidth="1"/>
    <col min="8707" max="8707" width="15.42578125" customWidth="1"/>
    <col min="8708" max="8708" width="15" customWidth="1"/>
    <col min="8961" max="8961" width="4.85546875" customWidth="1"/>
    <col min="8962" max="8962" width="39.85546875" customWidth="1"/>
    <col min="8963" max="8963" width="15.42578125" customWidth="1"/>
    <col min="8964" max="8964" width="15" customWidth="1"/>
    <col min="9217" max="9217" width="4.85546875" customWidth="1"/>
    <col min="9218" max="9218" width="39.85546875" customWidth="1"/>
    <col min="9219" max="9219" width="15.42578125" customWidth="1"/>
    <col min="9220" max="9220" width="15" customWidth="1"/>
    <col min="9473" max="9473" width="4.85546875" customWidth="1"/>
    <col min="9474" max="9474" width="39.85546875" customWidth="1"/>
    <col min="9475" max="9475" width="15.42578125" customWidth="1"/>
    <col min="9476" max="9476" width="15" customWidth="1"/>
    <col min="9729" max="9729" width="4.85546875" customWidth="1"/>
    <col min="9730" max="9730" width="39.85546875" customWidth="1"/>
    <col min="9731" max="9731" width="15.42578125" customWidth="1"/>
    <col min="9732" max="9732" width="15" customWidth="1"/>
    <col min="9985" max="9985" width="4.85546875" customWidth="1"/>
    <col min="9986" max="9986" width="39.85546875" customWidth="1"/>
    <col min="9987" max="9987" width="15.42578125" customWidth="1"/>
    <col min="9988" max="9988" width="15" customWidth="1"/>
    <col min="10241" max="10241" width="4.85546875" customWidth="1"/>
    <col min="10242" max="10242" width="39.85546875" customWidth="1"/>
    <col min="10243" max="10243" width="15.42578125" customWidth="1"/>
    <col min="10244" max="10244" width="15" customWidth="1"/>
    <col min="10497" max="10497" width="4.85546875" customWidth="1"/>
    <col min="10498" max="10498" width="39.85546875" customWidth="1"/>
    <col min="10499" max="10499" width="15.42578125" customWidth="1"/>
    <col min="10500" max="10500" width="15" customWidth="1"/>
    <col min="10753" max="10753" width="4.85546875" customWidth="1"/>
    <col min="10754" max="10754" width="39.85546875" customWidth="1"/>
    <col min="10755" max="10755" width="15.42578125" customWidth="1"/>
    <col min="10756" max="10756" width="15" customWidth="1"/>
    <col min="11009" max="11009" width="4.85546875" customWidth="1"/>
    <col min="11010" max="11010" width="39.85546875" customWidth="1"/>
    <col min="11011" max="11011" width="15.42578125" customWidth="1"/>
    <col min="11012" max="11012" width="15" customWidth="1"/>
    <col min="11265" max="11265" width="4.85546875" customWidth="1"/>
    <col min="11266" max="11266" width="39.85546875" customWidth="1"/>
    <col min="11267" max="11267" width="15.42578125" customWidth="1"/>
    <col min="11268" max="11268" width="15" customWidth="1"/>
    <col min="11521" max="11521" width="4.85546875" customWidth="1"/>
    <col min="11522" max="11522" width="39.85546875" customWidth="1"/>
    <col min="11523" max="11523" width="15.42578125" customWidth="1"/>
    <col min="11524" max="11524" width="15" customWidth="1"/>
    <col min="11777" max="11777" width="4.85546875" customWidth="1"/>
    <col min="11778" max="11778" width="39.85546875" customWidth="1"/>
    <col min="11779" max="11779" width="15.42578125" customWidth="1"/>
    <col min="11780" max="11780" width="15" customWidth="1"/>
    <col min="12033" max="12033" width="4.85546875" customWidth="1"/>
    <col min="12034" max="12034" width="39.85546875" customWidth="1"/>
    <col min="12035" max="12035" width="15.42578125" customWidth="1"/>
    <col min="12036" max="12036" width="15" customWidth="1"/>
    <col min="12289" max="12289" width="4.85546875" customWidth="1"/>
    <col min="12290" max="12290" width="39.85546875" customWidth="1"/>
    <col min="12291" max="12291" width="15.42578125" customWidth="1"/>
    <col min="12292" max="12292" width="15" customWidth="1"/>
    <col min="12545" max="12545" width="4.85546875" customWidth="1"/>
    <col min="12546" max="12546" width="39.85546875" customWidth="1"/>
    <col min="12547" max="12547" width="15.42578125" customWidth="1"/>
    <col min="12548" max="12548" width="15" customWidth="1"/>
    <col min="12801" max="12801" width="4.85546875" customWidth="1"/>
    <col min="12802" max="12802" width="39.85546875" customWidth="1"/>
    <col min="12803" max="12803" width="15.42578125" customWidth="1"/>
    <col min="12804" max="12804" width="15" customWidth="1"/>
    <col min="13057" max="13057" width="4.85546875" customWidth="1"/>
    <col min="13058" max="13058" width="39.85546875" customWidth="1"/>
    <col min="13059" max="13059" width="15.42578125" customWidth="1"/>
    <col min="13060" max="13060" width="15" customWidth="1"/>
    <col min="13313" max="13313" width="4.85546875" customWidth="1"/>
    <col min="13314" max="13314" width="39.85546875" customWidth="1"/>
    <col min="13315" max="13315" width="15.42578125" customWidth="1"/>
    <col min="13316" max="13316" width="15" customWidth="1"/>
    <col min="13569" max="13569" width="4.85546875" customWidth="1"/>
    <col min="13570" max="13570" width="39.85546875" customWidth="1"/>
    <col min="13571" max="13571" width="15.42578125" customWidth="1"/>
    <col min="13572" max="13572" width="15" customWidth="1"/>
    <col min="13825" max="13825" width="4.85546875" customWidth="1"/>
    <col min="13826" max="13826" width="39.85546875" customWidth="1"/>
    <col min="13827" max="13827" width="15.42578125" customWidth="1"/>
    <col min="13828" max="13828" width="15" customWidth="1"/>
    <col min="14081" max="14081" width="4.85546875" customWidth="1"/>
    <col min="14082" max="14082" width="39.85546875" customWidth="1"/>
    <col min="14083" max="14083" width="15.42578125" customWidth="1"/>
    <col min="14084" max="14084" width="15" customWidth="1"/>
    <col min="14337" max="14337" width="4.85546875" customWidth="1"/>
    <col min="14338" max="14338" width="39.85546875" customWidth="1"/>
    <col min="14339" max="14339" width="15.42578125" customWidth="1"/>
    <col min="14340" max="14340" width="15" customWidth="1"/>
    <col min="14593" max="14593" width="4.85546875" customWidth="1"/>
    <col min="14594" max="14594" width="39.85546875" customWidth="1"/>
    <col min="14595" max="14595" width="15.42578125" customWidth="1"/>
    <col min="14596" max="14596" width="15" customWidth="1"/>
    <col min="14849" max="14849" width="4.85546875" customWidth="1"/>
    <col min="14850" max="14850" width="39.85546875" customWidth="1"/>
    <col min="14851" max="14851" width="15.42578125" customWidth="1"/>
    <col min="14852" max="14852" width="15" customWidth="1"/>
    <col min="15105" max="15105" width="4.85546875" customWidth="1"/>
    <col min="15106" max="15106" width="39.85546875" customWidth="1"/>
    <col min="15107" max="15107" width="15.42578125" customWidth="1"/>
    <col min="15108" max="15108" width="15" customWidth="1"/>
    <col min="15361" max="15361" width="4.85546875" customWidth="1"/>
    <col min="15362" max="15362" width="39.85546875" customWidth="1"/>
    <col min="15363" max="15363" width="15.42578125" customWidth="1"/>
    <col min="15364" max="15364" width="15" customWidth="1"/>
    <col min="15617" max="15617" width="4.85546875" customWidth="1"/>
    <col min="15618" max="15618" width="39.85546875" customWidth="1"/>
    <col min="15619" max="15619" width="15.42578125" customWidth="1"/>
    <col min="15620" max="15620" width="15" customWidth="1"/>
    <col min="15873" max="15873" width="4.85546875" customWidth="1"/>
    <col min="15874" max="15874" width="39.85546875" customWidth="1"/>
    <col min="15875" max="15875" width="15.42578125" customWidth="1"/>
    <col min="15876" max="15876" width="15" customWidth="1"/>
    <col min="16129" max="16129" width="4.85546875" customWidth="1"/>
    <col min="16130" max="16130" width="39.85546875" customWidth="1"/>
    <col min="16131" max="16131" width="15.42578125" customWidth="1"/>
    <col min="16132" max="16132" width="15" customWidth="1"/>
  </cols>
  <sheetData>
    <row r="2" spans="1:5" ht="18.75">
      <c r="A2" s="223" t="s">
        <v>45</v>
      </c>
      <c r="B2" s="223"/>
      <c r="C2" s="223"/>
      <c r="D2" s="223"/>
    </row>
    <row r="3" spans="1:5" ht="20.25" customHeight="1">
      <c r="A3" s="223" t="s">
        <v>71</v>
      </c>
      <c r="B3" s="223"/>
      <c r="C3" s="223"/>
      <c r="D3" s="223"/>
    </row>
    <row r="4" spans="1:5" ht="19.5" customHeight="1">
      <c r="A4" s="236" t="s">
        <v>141</v>
      </c>
      <c r="B4" s="236"/>
      <c r="C4" s="236"/>
      <c r="D4" s="236"/>
      <c r="E4" s="1"/>
    </row>
    <row r="5" spans="1:5" ht="15.75">
      <c r="A5" s="3"/>
      <c r="B5" s="3"/>
      <c r="C5" s="3"/>
      <c r="D5" s="34" t="s">
        <v>46</v>
      </c>
    </row>
    <row r="6" spans="1:5" ht="15.75">
      <c r="A6" s="18" t="s">
        <v>1</v>
      </c>
      <c r="B6" s="18" t="s">
        <v>2</v>
      </c>
      <c r="C6" s="18" t="s">
        <v>47</v>
      </c>
      <c r="D6" s="35" t="s">
        <v>47</v>
      </c>
    </row>
    <row r="7" spans="1:5" ht="15.75">
      <c r="A7" s="36"/>
      <c r="B7" s="19"/>
      <c r="C7" s="40" t="s">
        <v>65</v>
      </c>
      <c r="D7" s="35" t="s">
        <v>125</v>
      </c>
    </row>
    <row r="8" spans="1:5" ht="19.5" customHeight="1">
      <c r="A8" s="22">
        <v>1</v>
      </c>
      <c r="B8" s="37" t="s">
        <v>28</v>
      </c>
      <c r="C8" s="36"/>
      <c r="D8" s="173">
        <v>20</v>
      </c>
    </row>
    <row r="9" spans="1:5" ht="20.25" customHeight="1">
      <c r="A9" s="25">
        <v>2</v>
      </c>
      <c r="B9" s="26" t="s">
        <v>29</v>
      </c>
      <c r="C9" s="171"/>
      <c r="D9" s="173">
        <v>20</v>
      </c>
    </row>
    <row r="10" spans="1:5" ht="20.25" customHeight="1">
      <c r="A10" s="25">
        <v>3</v>
      </c>
      <c r="B10" s="26" t="s">
        <v>30</v>
      </c>
      <c r="C10" s="171"/>
      <c r="D10" s="173">
        <v>11</v>
      </c>
    </row>
    <row r="11" spans="1:5" ht="21" customHeight="1">
      <c r="A11" s="25">
        <v>4</v>
      </c>
      <c r="B11" s="26" t="s">
        <v>130</v>
      </c>
      <c r="C11" s="171"/>
      <c r="D11" s="173">
        <v>15</v>
      </c>
    </row>
    <row r="12" spans="1:5" ht="21" customHeight="1">
      <c r="A12" s="25">
        <v>5</v>
      </c>
      <c r="B12" s="26" t="s">
        <v>31</v>
      </c>
      <c r="C12" s="172"/>
      <c r="D12" s="173">
        <v>28</v>
      </c>
    </row>
    <row r="13" spans="1:5" ht="20.25" customHeight="1">
      <c r="A13" s="25">
        <v>6</v>
      </c>
      <c r="B13" s="26" t="s">
        <v>8</v>
      </c>
      <c r="C13" s="171"/>
      <c r="D13" s="173">
        <v>11</v>
      </c>
    </row>
    <row r="14" spans="1:5" ht="21.75" customHeight="1">
      <c r="A14" s="25">
        <v>7</v>
      </c>
      <c r="B14" s="26" t="s">
        <v>9</v>
      </c>
      <c r="C14" s="171"/>
      <c r="D14" s="173">
        <v>7</v>
      </c>
      <c r="E14" t="s">
        <v>48</v>
      </c>
    </row>
    <row r="15" spans="1:5" ht="20.25" customHeight="1">
      <c r="A15" s="25">
        <v>8</v>
      </c>
      <c r="B15" s="26" t="s">
        <v>126</v>
      </c>
      <c r="C15" s="171"/>
      <c r="D15" s="173">
        <v>9</v>
      </c>
    </row>
    <row r="16" spans="1:5" ht="22.5" customHeight="1">
      <c r="A16" s="25">
        <v>9</v>
      </c>
      <c r="B16" s="26" t="s">
        <v>11</v>
      </c>
      <c r="C16" s="171"/>
      <c r="D16" s="173">
        <v>11</v>
      </c>
    </row>
    <row r="17" spans="1:6" ht="22.5" customHeight="1">
      <c r="A17" s="25">
        <v>10</v>
      </c>
      <c r="B17" s="26" t="s">
        <v>12</v>
      </c>
      <c r="C17" s="171"/>
      <c r="D17" s="173">
        <v>13</v>
      </c>
    </row>
    <row r="18" spans="1:6" ht="19.5" customHeight="1">
      <c r="A18" s="25">
        <v>11</v>
      </c>
      <c r="B18" s="26" t="s">
        <v>13</v>
      </c>
      <c r="C18" s="171"/>
      <c r="D18" s="173">
        <v>16</v>
      </c>
    </row>
    <row r="19" spans="1:6" ht="21" customHeight="1">
      <c r="A19" s="25">
        <v>12</v>
      </c>
      <c r="B19" s="26" t="s">
        <v>14</v>
      </c>
      <c r="C19" s="171"/>
      <c r="D19" s="173">
        <v>15</v>
      </c>
    </row>
    <row r="20" spans="1:6" ht="21.75" customHeight="1">
      <c r="A20" s="25">
        <v>13</v>
      </c>
      <c r="B20" s="38" t="s">
        <v>132</v>
      </c>
      <c r="C20" s="172"/>
      <c r="D20" s="173">
        <v>7</v>
      </c>
    </row>
    <row r="21" spans="1:6" ht="22.5" customHeight="1">
      <c r="A21" s="25">
        <v>14</v>
      </c>
      <c r="B21" s="26" t="s">
        <v>15</v>
      </c>
      <c r="C21" s="171"/>
      <c r="D21" s="173">
        <v>10</v>
      </c>
    </row>
    <row r="22" spans="1:6" ht="22.5" customHeight="1">
      <c r="A22" s="25">
        <v>15</v>
      </c>
      <c r="B22" s="26" t="s">
        <v>133</v>
      </c>
      <c r="C22" s="171"/>
      <c r="D22" s="173">
        <v>7</v>
      </c>
      <c r="E22" s="39"/>
      <c r="F22" s="1"/>
    </row>
    <row r="23" spans="1:6" ht="15.75">
      <c r="A23" s="25">
        <v>16</v>
      </c>
      <c r="B23" s="26" t="s">
        <v>16</v>
      </c>
      <c r="C23" s="171"/>
      <c r="D23" s="173">
        <v>8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0"/>
  <sheetViews>
    <sheetView view="pageLayout" topLeftCell="A10" workbookViewId="0">
      <selection activeCell="H20" sqref="H20"/>
    </sheetView>
  </sheetViews>
  <sheetFormatPr defaultRowHeight="15"/>
  <cols>
    <col min="1" max="1" width="4.140625" customWidth="1"/>
    <col min="2" max="2" width="24" customWidth="1"/>
    <col min="3" max="3" width="7.42578125" customWidth="1"/>
    <col min="4" max="4" width="9.42578125" customWidth="1"/>
    <col min="5" max="6" width="8.42578125" customWidth="1"/>
    <col min="7" max="8" width="8" customWidth="1"/>
    <col min="9" max="9" width="10.85546875" customWidth="1"/>
    <col min="10" max="10" width="8.140625" customWidth="1"/>
    <col min="11" max="11" width="7.7109375" customWidth="1"/>
    <col min="12" max="12" width="7.28515625" customWidth="1"/>
    <col min="13" max="13" width="8.28515625" customWidth="1"/>
    <col min="14" max="14" width="8.42578125" customWidth="1"/>
    <col min="15" max="15" width="9.140625" customWidth="1"/>
  </cols>
  <sheetData>
    <row r="1" spans="1:14" ht="18.75">
      <c r="B1" s="28"/>
      <c r="C1" s="28"/>
      <c r="D1" s="28"/>
      <c r="E1" s="109" t="s">
        <v>54</v>
      </c>
      <c r="F1" s="109"/>
      <c r="G1" s="109"/>
      <c r="H1" s="109"/>
      <c r="I1" s="109"/>
      <c r="J1" s="109"/>
      <c r="K1" s="109"/>
      <c r="L1" s="110"/>
      <c r="M1" s="28"/>
      <c r="N1" s="28"/>
    </row>
    <row r="2" spans="1:14">
      <c r="B2" s="30"/>
      <c r="C2" s="30" t="s">
        <v>72</v>
      </c>
      <c r="D2" s="30"/>
      <c r="E2" s="30"/>
      <c r="F2" s="30"/>
      <c r="G2" s="30"/>
      <c r="H2" s="30"/>
      <c r="I2" s="30"/>
      <c r="J2" s="30"/>
      <c r="K2" s="30"/>
      <c r="L2" s="100"/>
      <c r="M2" s="28"/>
      <c r="N2" s="28"/>
    </row>
    <row r="3" spans="1:14" ht="18.75">
      <c r="B3" s="28"/>
      <c r="C3" s="28"/>
      <c r="D3" s="31" t="s">
        <v>142</v>
      </c>
      <c r="E3" s="31"/>
      <c r="F3" s="31"/>
      <c r="G3" s="28"/>
      <c r="H3" s="28"/>
      <c r="I3" s="28"/>
      <c r="J3" s="31"/>
      <c r="K3" s="31"/>
      <c r="L3" s="111"/>
      <c r="M3" s="28"/>
      <c r="N3" s="28"/>
    </row>
    <row r="4" spans="1:14" ht="23.25" customHeight="1">
      <c r="A4" s="140"/>
      <c r="B4" s="150"/>
      <c r="C4" s="148" t="s">
        <v>22</v>
      </c>
      <c r="D4" s="237" t="s">
        <v>136</v>
      </c>
      <c r="E4" s="238"/>
      <c r="F4" s="238"/>
      <c r="G4" s="238"/>
      <c r="H4" s="238"/>
      <c r="I4" s="239" t="s">
        <v>110</v>
      </c>
      <c r="J4" s="239"/>
      <c r="K4" s="240" t="s">
        <v>111</v>
      </c>
      <c r="L4" s="241"/>
      <c r="M4" s="97" t="s">
        <v>98</v>
      </c>
      <c r="N4" s="97" t="s">
        <v>59</v>
      </c>
    </row>
    <row r="5" spans="1:14" ht="31.5" customHeight="1">
      <c r="A5" s="140" t="s">
        <v>1</v>
      </c>
      <c r="B5" s="150" t="s">
        <v>2</v>
      </c>
      <c r="C5" s="153" t="s">
        <v>60</v>
      </c>
      <c r="D5" s="152" t="s">
        <v>55</v>
      </c>
      <c r="E5" s="148" t="s">
        <v>112</v>
      </c>
      <c r="F5" s="148" t="s">
        <v>56</v>
      </c>
      <c r="G5" s="148" t="s">
        <v>113</v>
      </c>
      <c r="H5" s="148" t="s">
        <v>114</v>
      </c>
      <c r="I5" s="148" t="s">
        <v>57</v>
      </c>
      <c r="J5" s="149" t="s">
        <v>58</v>
      </c>
      <c r="K5" s="148" t="s">
        <v>6</v>
      </c>
      <c r="L5" s="148" t="s">
        <v>59</v>
      </c>
      <c r="M5" s="98" t="s">
        <v>99</v>
      </c>
      <c r="N5" s="98" t="s">
        <v>103</v>
      </c>
    </row>
    <row r="6" spans="1:14" ht="24" customHeight="1">
      <c r="A6" s="140" t="s">
        <v>5</v>
      </c>
      <c r="B6" s="151"/>
      <c r="C6" s="153" t="s">
        <v>119</v>
      </c>
      <c r="D6" s="161" t="s">
        <v>61</v>
      </c>
      <c r="E6" s="168" t="s">
        <v>115</v>
      </c>
      <c r="F6" s="168" t="s">
        <v>62</v>
      </c>
      <c r="G6" s="168" t="s">
        <v>116</v>
      </c>
      <c r="H6" s="168" t="s">
        <v>117</v>
      </c>
      <c r="I6" s="168" t="s">
        <v>3</v>
      </c>
      <c r="J6" s="168" t="s">
        <v>137</v>
      </c>
      <c r="K6" s="168"/>
      <c r="L6" s="168" t="s">
        <v>118</v>
      </c>
      <c r="M6" s="99" t="s">
        <v>104</v>
      </c>
      <c r="N6" s="99" t="s">
        <v>105</v>
      </c>
    </row>
    <row r="7" spans="1:14">
      <c r="A7" s="143">
        <v>1</v>
      </c>
      <c r="B7" s="166" t="s">
        <v>28</v>
      </c>
      <c r="C7" s="118"/>
      <c r="D7" s="144">
        <v>81</v>
      </c>
      <c r="E7" s="144"/>
      <c r="F7" s="142"/>
      <c r="G7" s="142"/>
      <c r="H7" s="142"/>
      <c r="I7" s="142"/>
      <c r="J7" s="142"/>
      <c r="K7" s="142"/>
      <c r="L7" s="142"/>
      <c r="M7" s="137"/>
      <c r="N7" s="99"/>
    </row>
    <row r="8" spans="1:14" ht="26.25">
      <c r="A8" s="143">
        <v>2</v>
      </c>
      <c r="B8" s="166" t="s">
        <v>29</v>
      </c>
      <c r="C8" s="118">
        <v>3782</v>
      </c>
      <c r="D8" s="144">
        <v>3782</v>
      </c>
      <c r="E8" s="144"/>
      <c r="F8" s="142"/>
      <c r="G8" s="142"/>
      <c r="H8" s="142"/>
      <c r="I8" s="142"/>
      <c r="J8" s="142"/>
      <c r="K8" s="142"/>
      <c r="L8" s="142"/>
      <c r="M8" s="112"/>
      <c r="N8" s="113"/>
    </row>
    <row r="9" spans="1:14">
      <c r="A9" s="143">
        <v>3</v>
      </c>
      <c r="B9" s="166" t="s">
        <v>30</v>
      </c>
      <c r="C9" s="118">
        <v>2356</v>
      </c>
      <c r="D9" s="144">
        <v>2356</v>
      </c>
      <c r="E9" s="144"/>
      <c r="F9" s="142"/>
      <c r="G9" s="142"/>
      <c r="H9" s="142"/>
      <c r="I9" s="142"/>
      <c r="J9" s="142"/>
      <c r="K9" s="142"/>
      <c r="L9" s="142"/>
      <c r="M9" s="138"/>
      <c r="N9" s="80"/>
    </row>
    <row r="10" spans="1:14">
      <c r="A10" s="143">
        <v>4</v>
      </c>
      <c r="B10" s="166" t="s">
        <v>134</v>
      </c>
      <c r="C10" s="118">
        <v>3098</v>
      </c>
      <c r="D10" s="144">
        <v>1181</v>
      </c>
      <c r="E10" s="144">
        <v>1917</v>
      </c>
      <c r="F10" s="145">
        <v>1010</v>
      </c>
      <c r="G10" s="142"/>
      <c r="H10" s="142"/>
      <c r="I10" s="142"/>
      <c r="J10" s="142"/>
      <c r="K10" s="142"/>
      <c r="L10" s="142"/>
      <c r="M10" s="138"/>
      <c r="N10" s="80"/>
    </row>
    <row r="11" spans="1:14">
      <c r="A11" s="143">
        <v>5</v>
      </c>
      <c r="B11" s="166" t="s">
        <v>8</v>
      </c>
      <c r="C11" s="118">
        <v>17579</v>
      </c>
      <c r="D11" s="144">
        <v>1140</v>
      </c>
      <c r="E11" s="144">
        <v>2939</v>
      </c>
      <c r="F11" s="142"/>
      <c r="G11" s="142"/>
      <c r="H11" s="145">
        <v>27278</v>
      </c>
      <c r="I11" s="142"/>
      <c r="J11" s="142"/>
      <c r="K11" s="145">
        <v>4284</v>
      </c>
      <c r="L11" s="145">
        <v>891.3</v>
      </c>
      <c r="M11" s="138"/>
      <c r="N11" s="80"/>
    </row>
    <row r="12" spans="1:14">
      <c r="A12" s="143">
        <v>6</v>
      </c>
      <c r="B12" s="166" t="s">
        <v>9</v>
      </c>
      <c r="C12" s="123">
        <v>800</v>
      </c>
      <c r="D12" s="144">
        <v>800</v>
      </c>
      <c r="E12" s="144"/>
      <c r="F12" s="142"/>
      <c r="G12" s="142"/>
      <c r="H12" s="142"/>
      <c r="I12" s="142"/>
      <c r="J12" s="142"/>
      <c r="K12" s="142"/>
      <c r="L12" s="142"/>
      <c r="M12" s="138"/>
      <c r="N12" s="80"/>
    </row>
    <row r="13" spans="1:14">
      <c r="A13" s="143">
        <v>7</v>
      </c>
      <c r="B13" s="166" t="s">
        <v>126</v>
      </c>
      <c r="C13" s="123">
        <v>6045.8</v>
      </c>
      <c r="D13" s="144">
        <v>0</v>
      </c>
      <c r="E13" s="144">
        <v>1700</v>
      </c>
      <c r="F13" s="145">
        <v>500</v>
      </c>
      <c r="G13" s="142"/>
      <c r="H13" s="145"/>
      <c r="I13" s="142"/>
      <c r="J13" s="142"/>
      <c r="K13" s="145">
        <v>380.7</v>
      </c>
      <c r="L13" s="145">
        <v>338.2</v>
      </c>
      <c r="M13" s="138"/>
      <c r="N13" s="80"/>
    </row>
    <row r="14" spans="1:14">
      <c r="A14" s="143">
        <v>8</v>
      </c>
      <c r="B14" s="166" t="s">
        <v>11</v>
      </c>
      <c r="C14" s="123">
        <v>4561.1000000000004</v>
      </c>
      <c r="D14" s="144"/>
      <c r="E14" s="144"/>
      <c r="F14" s="145">
        <v>560</v>
      </c>
      <c r="G14" s="142"/>
      <c r="H14" s="145">
        <v>3745</v>
      </c>
      <c r="I14" s="142"/>
      <c r="J14" s="142"/>
      <c r="K14" s="145">
        <v>330</v>
      </c>
      <c r="L14" s="145">
        <v>247</v>
      </c>
      <c r="M14" s="138"/>
      <c r="N14" s="80"/>
    </row>
    <row r="15" spans="1:14">
      <c r="A15" s="143">
        <v>9</v>
      </c>
      <c r="B15" s="166" t="s">
        <v>12</v>
      </c>
      <c r="C15" s="123">
        <v>12568</v>
      </c>
      <c r="D15" s="144">
        <v>1067</v>
      </c>
      <c r="E15" s="144">
        <v>1228</v>
      </c>
      <c r="F15" s="145">
        <v>635</v>
      </c>
      <c r="G15" s="142"/>
      <c r="H15" s="145">
        <v>10070</v>
      </c>
      <c r="I15" s="142"/>
      <c r="J15" s="142"/>
      <c r="K15" s="145">
        <v>3681</v>
      </c>
      <c r="L15" s="145">
        <v>1025</v>
      </c>
      <c r="M15" s="138"/>
      <c r="N15" s="80"/>
    </row>
    <row r="16" spans="1:14" ht="26.25">
      <c r="A16" s="143">
        <v>10</v>
      </c>
      <c r="B16" s="166" t="s">
        <v>14</v>
      </c>
      <c r="C16" s="123">
        <v>8284</v>
      </c>
      <c r="D16" s="144">
        <v>2404</v>
      </c>
      <c r="E16" s="144">
        <v>5880</v>
      </c>
      <c r="F16" s="145">
        <v>2519</v>
      </c>
      <c r="G16" s="142"/>
      <c r="H16" s="142"/>
      <c r="I16" s="142"/>
      <c r="J16" s="142"/>
      <c r="K16" s="145">
        <v>548</v>
      </c>
      <c r="L16" s="145">
        <v>548</v>
      </c>
      <c r="M16" s="138">
        <v>1888</v>
      </c>
      <c r="N16" s="80">
        <v>1888</v>
      </c>
    </row>
    <row r="17" spans="1:14">
      <c r="A17" s="143">
        <v>11</v>
      </c>
      <c r="B17" s="166" t="s">
        <v>135</v>
      </c>
      <c r="C17" s="114">
        <v>8722</v>
      </c>
      <c r="D17" s="144">
        <v>1562</v>
      </c>
      <c r="E17" s="144">
        <v>5918</v>
      </c>
      <c r="F17" s="145">
        <v>3100</v>
      </c>
      <c r="G17" s="142"/>
      <c r="H17" s="142"/>
      <c r="I17" s="142"/>
      <c r="J17" s="142"/>
      <c r="K17" s="142">
        <v>560</v>
      </c>
      <c r="L17" s="142">
        <v>560</v>
      </c>
      <c r="M17" s="138"/>
      <c r="N17" s="80"/>
    </row>
    <row r="18" spans="1:14">
      <c r="A18" s="143">
        <v>12</v>
      </c>
      <c r="B18" s="166" t="s">
        <v>44</v>
      </c>
      <c r="C18" s="123">
        <v>2495</v>
      </c>
      <c r="D18" s="144">
        <v>1321</v>
      </c>
      <c r="E18" s="144"/>
      <c r="F18" s="142"/>
      <c r="G18" s="142"/>
      <c r="H18" s="142"/>
      <c r="I18" s="142"/>
      <c r="J18" s="142"/>
      <c r="K18" s="145">
        <v>192</v>
      </c>
      <c r="L18" s="142">
        <v>192</v>
      </c>
      <c r="M18" s="138"/>
      <c r="N18" s="80"/>
    </row>
    <row r="19" spans="1:14">
      <c r="A19" s="143">
        <v>13</v>
      </c>
      <c r="B19" s="166" t="s">
        <v>97</v>
      </c>
      <c r="C19" s="123">
        <v>100</v>
      </c>
      <c r="D19" s="144"/>
      <c r="E19" s="144"/>
      <c r="F19" s="142"/>
      <c r="G19" s="142"/>
      <c r="H19" s="142"/>
      <c r="I19" s="142"/>
      <c r="J19" s="142"/>
      <c r="K19" s="142"/>
      <c r="L19" s="142"/>
      <c r="M19" s="138"/>
      <c r="N19" s="80"/>
    </row>
    <row r="20" spans="1:14">
      <c r="A20" s="143">
        <v>14</v>
      </c>
      <c r="B20" s="166" t="s">
        <v>64</v>
      </c>
      <c r="C20" s="118">
        <v>1300</v>
      </c>
      <c r="D20" s="144">
        <v>363</v>
      </c>
      <c r="E20" s="144"/>
      <c r="F20" s="145">
        <v>937</v>
      </c>
      <c r="G20" s="142"/>
      <c r="H20" s="142"/>
      <c r="I20" s="142"/>
      <c r="J20" s="142"/>
      <c r="K20" s="142">
        <v>400</v>
      </c>
      <c r="L20" s="142">
        <v>200</v>
      </c>
      <c r="M20" s="138"/>
      <c r="N20" s="80"/>
    </row>
    <row r="21" spans="1:14">
      <c r="A21" s="143">
        <v>15</v>
      </c>
      <c r="B21" s="166" t="s">
        <v>68</v>
      </c>
      <c r="C21" s="118">
        <v>4627</v>
      </c>
      <c r="D21" s="144">
        <v>1804</v>
      </c>
      <c r="E21" s="144">
        <v>1179</v>
      </c>
      <c r="F21" s="145">
        <v>1644</v>
      </c>
      <c r="G21" s="142"/>
      <c r="H21" s="142"/>
      <c r="I21" s="142"/>
      <c r="J21" s="142"/>
      <c r="K21" s="142"/>
      <c r="L21" s="142"/>
      <c r="M21" s="138"/>
      <c r="N21" s="80"/>
    </row>
    <row r="22" spans="1:14">
      <c r="A22" s="143">
        <v>16</v>
      </c>
      <c r="B22" s="166" t="s">
        <v>100</v>
      </c>
      <c r="C22" s="118">
        <v>2207.6</v>
      </c>
      <c r="D22" s="144">
        <v>0</v>
      </c>
      <c r="E22" s="144">
        <v>1670</v>
      </c>
      <c r="F22" s="142"/>
      <c r="G22" s="142"/>
      <c r="H22" s="142">
        <v>2070</v>
      </c>
      <c r="I22" s="142">
        <v>540</v>
      </c>
      <c r="J22" s="142"/>
      <c r="K22" s="145">
        <v>974.5</v>
      </c>
      <c r="L22" s="145">
        <v>653</v>
      </c>
      <c r="M22" s="138"/>
      <c r="N22" s="80"/>
    </row>
    <row r="23" spans="1:14">
      <c r="A23" s="143">
        <v>17</v>
      </c>
      <c r="B23" s="166" t="s">
        <v>67</v>
      </c>
      <c r="C23" s="118">
        <v>1120</v>
      </c>
      <c r="D23" s="144">
        <v>860</v>
      </c>
      <c r="E23" s="144"/>
      <c r="F23" s="142">
        <v>260</v>
      </c>
      <c r="G23" s="142"/>
      <c r="H23" s="142"/>
      <c r="I23" s="142"/>
      <c r="J23" s="142"/>
      <c r="K23" s="142">
        <v>100</v>
      </c>
      <c r="L23" s="142">
        <v>100</v>
      </c>
      <c r="M23" s="138"/>
      <c r="N23" s="80"/>
    </row>
    <row r="24" spans="1:14">
      <c r="A24" s="143">
        <v>18</v>
      </c>
      <c r="B24" s="166" t="s">
        <v>17</v>
      </c>
      <c r="C24" s="123"/>
      <c r="D24" s="144">
        <v>0</v>
      </c>
      <c r="E24" s="144"/>
      <c r="F24" s="142"/>
      <c r="G24" s="142"/>
      <c r="H24" s="142"/>
      <c r="I24" s="142"/>
      <c r="J24" s="142"/>
      <c r="K24" s="142"/>
      <c r="L24" s="142"/>
      <c r="M24" s="138"/>
      <c r="N24" s="80"/>
    </row>
    <row r="25" spans="1:14">
      <c r="A25" s="143">
        <v>19</v>
      </c>
      <c r="B25" s="167" t="s">
        <v>18</v>
      </c>
      <c r="C25" s="144">
        <f>SUM(C8:C24)</f>
        <v>79645.5</v>
      </c>
      <c r="D25" s="144">
        <f>SUM(D7:D24)</f>
        <v>18721</v>
      </c>
      <c r="E25" s="144">
        <f t="shared" ref="E25:N25" si="0">SUM(E8:E24)</f>
        <v>22431</v>
      </c>
      <c r="F25" s="144">
        <f t="shared" si="0"/>
        <v>11165</v>
      </c>
      <c r="G25" s="144">
        <f t="shared" si="0"/>
        <v>0</v>
      </c>
      <c r="H25" s="144">
        <f t="shared" si="0"/>
        <v>43163</v>
      </c>
      <c r="I25" s="144">
        <f t="shared" si="0"/>
        <v>540</v>
      </c>
      <c r="J25" s="144">
        <f t="shared" si="0"/>
        <v>0</v>
      </c>
      <c r="K25" s="144">
        <f t="shared" si="0"/>
        <v>11450.2</v>
      </c>
      <c r="L25" s="144">
        <f t="shared" si="0"/>
        <v>4754.5</v>
      </c>
      <c r="M25" s="144">
        <f t="shared" si="0"/>
        <v>1888</v>
      </c>
      <c r="N25" s="144">
        <f t="shared" si="0"/>
        <v>1888</v>
      </c>
    </row>
    <row r="26" spans="1:14">
      <c r="A26" s="143">
        <v>20</v>
      </c>
      <c r="B26" s="166" t="s">
        <v>19</v>
      </c>
      <c r="C26" s="144">
        <v>23200</v>
      </c>
      <c r="D26" s="144">
        <v>15758</v>
      </c>
      <c r="E26" s="144">
        <v>1830</v>
      </c>
      <c r="F26" s="144">
        <v>3102</v>
      </c>
      <c r="G26" s="144"/>
      <c r="H26" s="144">
        <v>2510</v>
      </c>
      <c r="I26" s="144"/>
      <c r="J26" s="144"/>
      <c r="K26" s="144">
        <v>1950</v>
      </c>
      <c r="L26" s="144">
        <v>1420</v>
      </c>
      <c r="M26" s="139">
        <f t="shared" ref="M26:N26" si="1">SUM(M8:M25)</f>
        <v>3776</v>
      </c>
      <c r="N26" s="115">
        <f t="shared" si="1"/>
        <v>3776</v>
      </c>
    </row>
    <row r="27" spans="1:14">
      <c r="A27" s="143">
        <v>21</v>
      </c>
      <c r="B27" s="166" t="s">
        <v>20</v>
      </c>
      <c r="C27" s="144">
        <v>127</v>
      </c>
      <c r="D27" s="144">
        <v>127</v>
      </c>
      <c r="E27" s="144"/>
      <c r="F27" s="142"/>
      <c r="G27" s="142"/>
      <c r="H27" s="142"/>
      <c r="I27" s="142"/>
      <c r="J27" s="142"/>
      <c r="K27" s="142"/>
      <c r="L27" s="142"/>
      <c r="M27" s="138"/>
      <c r="N27" s="80"/>
    </row>
    <row r="28" spans="1:14">
      <c r="A28" s="147">
        <v>22</v>
      </c>
      <c r="B28" s="167" t="s">
        <v>21</v>
      </c>
      <c r="C28" s="141">
        <f>SUM(C25:C27)</f>
        <v>102972.5</v>
      </c>
      <c r="D28" s="141">
        <f t="shared" ref="D28:F28" si="2">SUM(D25:D27)</f>
        <v>34606</v>
      </c>
      <c r="E28" s="141">
        <f t="shared" si="2"/>
        <v>24261</v>
      </c>
      <c r="F28" s="141">
        <f t="shared" si="2"/>
        <v>14267</v>
      </c>
      <c r="G28" s="141">
        <f t="shared" ref="G28" si="3">SUM(G25:G27)</f>
        <v>0</v>
      </c>
      <c r="H28" s="141">
        <f t="shared" ref="H28" si="4">SUM(H25:H27)</f>
        <v>45673</v>
      </c>
      <c r="I28" s="141">
        <f t="shared" ref="I28" si="5">SUM(I25:I27)</f>
        <v>540</v>
      </c>
      <c r="J28" s="141">
        <f t="shared" ref="J28" si="6">SUM(J25:J27)</f>
        <v>0</v>
      </c>
      <c r="K28" s="141">
        <f t="shared" ref="K28" si="7">SUM(K25:K27)</f>
        <v>13400.2</v>
      </c>
      <c r="L28" s="141">
        <f t="shared" ref="L28" si="8">SUM(L25:L27)</f>
        <v>6174.5</v>
      </c>
      <c r="M28" s="141">
        <f t="shared" ref="M28" si="9">SUM(M25:M27)</f>
        <v>5664</v>
      </c>
      <c r="N28" s="141">
        <f t="shared" ref="N28" si="10">SUM(N25:N27)</f>
        <v>5664</v>
      </c>
    </row>
    <row r="29" spans="1:14">
      <c r="A29" s="147">
        <v>23</v>
      </c>
      <c r="B29" s="167">
        <v>2022</v>
      </c>
      <c r="C29" s="140">
        <v>105744</v>
      </c>
      <c r="D29" s="147">
        <v>25342.92</v>
      </c>
      <c r="E29" s="147">
        <v>14592</v>
      </c>
      <c r="F29" s="147">
        <v>23812</v>
      </c>
      <c r="G29" s="140"/>
      <c r="H29" s="147">
        <v>28662</v>
      </c>
      <c r="I29" s="140">
        <v>0</v>
      </c>
      <c r="J29" s="140"/>
      <c r="K29" s="147">
        <v>7666.9</v>
      </c>
      <c r="L29" s="147">
        <v>5087.8999999999996</v>
      </c>
      <c r="M29" s="169">
        <f t="shared" ref="M29:N29" si="11">SUM(M26:M28)</f>
        <v>9440</v>
      </c>
      <c r="N29" s="170">
        <f t="shared" si="11"/>
        <v>9440</v>
      </c>
    </row>
    <row r="30" spans="1:14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11"/>
      <c r="N30" s="111"/>
    </row>
  </sheetData>
  <mergeCells count="3">
    <mergeCell ref="D4:H4"/>
    <mergeCell ref="I4:J4"/>
    <mergeCell ref="K4:L4"/>
  </mergeCells>
  <pageMargins left="0.34375" right="0.125" top="0.1875" bottom="0.62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R33"/>
  <sheetViews>
    <sheetView view="pageLayout" zoomScaleSheetLayoutView="100" workbookViewId="0">
      <selection activeCell="F11" sqref="F11"/>
    </sheetView>
  </sheetViews>
  <sheetFormatPr defaultRowHeight="15"/>
  <cols>
    <col min="1" max="1" width="5.7109375" customWidth="1"/>
    <col min="2" max="2" width="26.42578125" customWidth="1"/>
    <col min="3" max="3" width="8.7109375" customWidth="1"/>
    <col min="4" max="4" width="7.42578125" customWidth="1"/>
    <col min="5" max="5" width="7.7109375" customWidth="1"/>
    <col min="6" max="6" width="5.28515625" customWidth="1"/>
    <col min="7" max="7" width="8.28515625" customWidth="1"/>
    <col min="8" max="8" width="6.5703125" customWidth="1"/>
    <col min="9" max="9" width="7.5703125" customWidth="1"/>
    <col min="10" max="10" width="5.5703125" customWidth="1"/>
    <col min="11" max="11" width="5.85546875" customWidth="1"/>
    <col min="12" max="12" width="6.140625" customWidth="1"/>
    <col min="13" max="13" width="5.85546875" customWidth="1"/>
    <col min="14" max="15" width="4.85546875" customWidth="1"/>
    <col min="16" max="16" width="6.85546875" customWidth="1"/>
    <col min="17" max="18" width="6" customWidth="1"/>
  </cols>
  <sheetData>
    <row r="2" spans="1:18" ht="20.25">
      <c r="A2" s="245" t="s">
        <v>0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</row>
    <row r="3" spans="1:18" ht="15.75">
      <c r="A3" s="246" t="s">
        <v>69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</row>
    <row r="4" spans="1:18" ht="20.25">
      <c r="A4" s="247" t="s">
        <v>140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5"/>
      <c r="P4" s="245"/>
      <c r="Q4" s="245"/>
      <c r="R4" s="245"/>
    </row>
    <row r="5" spans="1:18">
      <c r="A5" s="2"/>
      <c r="B5" s="11"/>
      <c r="C5" s="48" t="s">
        <v>22</v>
      </c>
      <c r="D5" s="242" t="s">
        <v>73</v>
      </c>
      <c r="E5" s="243"/>
      <c r="F5" s="244"/>
      <c r="G5" s="48" t="s">
        <v>22</v>
      </c>
      <c r="H5" s="242" t="s">
        <v>74</v>
      </c>
      <c r="I5" s="243"/>
      <c r="J5" s="244"/>
      <c r="K5" s="48" t="s">
        <v>22</v>
      </c>
      <c r="L5" s="242" t="s">
        <v>120</v>
      </c>
      <c r="M5" s="243"/>
      <c r="N5" s="244"/>
      <c r="O5" s="48" t="s">
        <v>22</v>
      </c>
      <c r="P5" s="242" t="s">
        <v>121</v>
      </c>
      <c r="Q5" s="243"/>
      <c r="R5" s="244"/>
    </row>
    <row r="6" spans="1:18">
      <c r="A6" s="4" t="s">
        <v>1</v>
      </c>
      <c r="B6" s="12" t="s">
        <v>2</v>
      </c>
      <c r="C6" s="51"/>
      <c r="D6" s="49" t="s">
        <v>23</v>
      </c>
      <c r="E6" s="49" t="s">
        <v>24</v>
      </c>
      <c r="F6" s="52" t="s">
        <v>25</v>
      </c>
      <c r="G6" s="51"/>
      <c r="H6" s="49" t="s">
        <v>23</v>
      </c>
      <c r="I6" s="49" t="s">
        <v>24</v>
      </c>
      <c r="J6" s="52" t="s">
        <v>25</v>
      </c>
      <c r="K6" s="51"/>
      <c r="L6" s="49" t="s">
        <v>23</v>
      </c>
      <c r="M6" s="49" t="s">
        <v>24</v>
      </c>
      <c r="N6" s="52" t="s">
        <v>25</v>
      </c>
      <c r="O6" s="51"/>
      <c r="P6" s="49" t="s">
        <v>23</v>
      </c>
      <c r="Q6" s="49" t="s">
        <v>24</v>
      </c>
      <c r="R6" s="52" t="s">
        <v>25</v>
      </c>
    </row>
    <row r="7" spans="1:18">
      <c r="A7" s="5" t="s">
        <v>5</v>
      </c>
      <c r="B7" s="13"/>
      <c r="C7" s="55"/>
      <c r="D7" s="53" t="s">
        <v>26</v>
      </c>
      <c r="E7" s="54" t="s">
        <v>26</v>
      </c>
      <c r="F7" s="56" t="s">
        <v>27</v>
      </c>
      <c r="G7" s="55"/>
      <c r="H7" s="53" t="s">
        <v>26</v>
      </c>
      <c r="I7" s="54" t="s">
        <v>26</v>
      </c>
      <c r="J7" s="56" t="s">
        <v>27</v>
      </c>
      <c r="K7" s="55"/>
      <c r="L7" s="53" t="s">
        <v>26</v>
      </c>
      <c r="M7" s="54" t="s">
        <v>26</v>
      </c>
      <c r="N7" s="56" t="s">
        <v>27</v>
      </c>
      <c r="O7" s="55"/>
      <c r="P7" s="53" t="s">
        <v>26</v>
      </c>
      <c r="Q7" s="54" t="s">
        <v>26</v>
      </c>
      <c r="R7" s="56" t="s">
        <v>27</v>
      </c>
    </row>
    <row r="8" spans="1:18">
      <c r="A8" s="7">
        <v>1</v>
      </c>
      <c r="B8" s="14" t="s">
        <v>28</v>
      </c>
      <c r="C8" s="51"/>
      <c r="D8" s="58"/>
      <c r="E8" s="59"/>
      <c r="F8" s="60" t="e">
        <f>E8/D8*10</f>
        <v>#DIV/0!</v>
      </c>
      <c r="G8" s="51"/>
      <c r="H8" s="58"/>
      <c r="I8" s="59"/>
      <c r="J8" s="60" t="e">
        <f>I8/H8*10</f>
        <v>#DIV/0!</v>
      </c>
      <c r="K8" s="51"/>
      <c r="L8" s="58"/>
      <c r="M8" s="59"/>
      <c r="N8" s="60" t="e">
        <f>M8/L8*10</f>
        <v>#DIV/0!</v>
      </c>
      <c r="O8" s="51"/>
      <c r="P8" s="58"/>
      <c r="Q8" s="59"/>
      <c r="R8" s="60" t="e">
        <f>Q8/P8*10</f>
        <v>#DIV/0!</v>
      </c>
    </row>
    <row r="9" spans="1:18">
      <c r="A9" s="6">
        <v>2</v>
      </c>
      <c r="B9" s="8" t="s">
        <v>29</v>
      </c>
      <c r="C9" s="62"/>
      <c r="D9" s="62"/>
      <c r="E9" s="63"/>
      <c r="F9" s="62" t="e">
        <f t="shared" ref="F9:F31" si="0">E9/D9*10</f>
        <v>#DIV/0!</v>
      </c>
      <c r="G9" s="60"/>
      <c r="H9" s="62"/>
      <c r="I9" s="63"/>
      <c r="J9" s="60" t="e">
        <f t="shared" ref="J9:J31" si="1">I9/H9*10</f>
        <v>#DIV/0!</v>
      </c>
      <c r="K9" s="60"/>
      <c r="L9" s="62"/>
      <c r="M9" s="63"/>
      <c r="N9" s="60" t="e">
        <f t="shared" ref="N9:N31" si="2">M9/L9*10</f>
        <v>#DIV/0!</v>
      </c>
      <c r="O9" s="60"/>
      <c r="P9" s="62"/>
      <c r="Q9" s="63"/>
      <c r="R9" s="60" t="e">
        <f t="shared" ref="R9:R31" si="3">Q9/P9*10</f>
        <v>#DIV/0!</v>
      </c>
    </row>
    <row r="10" spans="1:18">
      <c r="A10" s="6">
        <v>3</v>
      </c>
      <c r="B10" s="8" t="s">
        <v>30</v>
      </c>
      <c r="C10" s="55"/>
      <c r="D10" s="60"/>
      <c r="E10" s="65"/>
      <c r="F10" s="57" t="e">
        <f t="shared" si="0"/>
        <v>#DIV/0!</v>
      </c>
      <c r="G10" s="64"/>
      <c r="H10" s="60"/>
      <c r="I10" s="65"/>
      <c r="J10" s="60" t="e">
        <f t="shared" si="1"/>
        <v>#DIV/0!</v>
      </c>
      <c r="K10" s="55"/>
      <c r="L10" s="60"/>
      <c r="M10" s="65"/>
      <c r="N10" s="60" t="e">
        <f t="shared" si="2"/>
        <v>#DIV/0!</v>
      </c>
      <c r="O10" s="55"/>
      <c r="P10" s="60"/>
      <c r="Q10" s="65"/>
      <c r="R10" s="60" t="e">
        <f t="shared" si="3"/>
        <v>#DIV/0!</v>
      </c>
    </row>
    <row r="11" spans="1:18">
      <c r="A11" s="6">
        <v>4</v>
      </c>
      <c r="B11" s="8" t="s">
        <v>130</v>
      </c>
      <c r="C11" s="42">
        <v>700</v>
      </c>
      <c r="D11" s="42">
        <v>196</v>
      </c>
      <c r="E11" s="215">
        <v>336.5</v>
      </c>
      <c r="F11" s="129">
        <f t="shared" si="0"/>
        <v>17.168367346938776</v>
      </c>
      <c r="G11" s="42"/>
      <c r="H11" s="44"/>
      <c r="I11" s="67"/>
      <c r="J11" s="57" t="e">
        <f t="shared" si="1"/>
        <v>#DIV/0!</v>
      </c>
      <c r="K11" s="44"/>
      <c r="L11" s="44"/>
      <c r="M11" s="67"/>
      <c r="N11" s="57" t="e">
        <f t="shared" si="2"/>
        <v>#DIV/0!</v>
      </c>
      <c r="O11" s="44"/>
      <c r="P11" s="44"/>
      <c r="Q11" s="67"/>
      <c r="R11" s="57" t="e">
        <f t="shared" si="3"/>
        <v>#DIV/0!</v>
      </c>
    </row>
    <row r="12" spans="1:18">
      <c r="A12" s="6">
        <v>5</v>
      </c>
      <c r="B12" s="8" t="s">
        <v>8</v>
      </c>
      <c r="C12" s="43">
        <v>5399</v>
      </c>
      <c r="D12" s="43">
        <v>615</v>
      </c>
      <c r="E12" s="63">
        <v>1646.3</v>
      </c>
      <c r="F12" s="129">
        <f t="shared" si="0"/>
        <v>26.769105691056907</v>
      </c>
      <c r="G12" s="46"/>
      <c r="H12" s="43"/>
      <c r="I12" s="63"/>
      <c r="J12" s="60" t="e">
        <f t="shared" si="1"/>
        <v>#DIV/0!</v>
      </c>
      <c r="K12" s="43"/>
      <c r="L12" s="45"/>
      <c r="M12" s="107"/>
      <c r="N12" s="60" t="e">
        <f t="shared" si="2"/>
        <v>#DIV/0!</v>
      </c>
      <c r="O12" s="43"/>
      <c r="P12" s="45"/>
      <c r="Q12" s="107"/>
      <c r="R12" s="60" t="e">
        <f t="shared" si="3"/>
        <v>#DIV/0!</v>
      </c>
    </row>
    <row r="13" spans="1:18">
      <c r="A13" s="6">
        <v>6</v>
      </c>
      <c r="B13" s="8" t="s">
        <v>9</v>
      </c>
      <c r="C13" s="43"/>
      <c r="D13" s="43"/>
      <c r="E13" s="63"/>
      <c r="F13" s="60" t="e">
        <f t="shared" si="0"/>
        <v>#DIV/0!</v>
      </c>
      <c r="G13" s="45"/>
      <c r="H13" s="43"/>
      <c r="I13" s="63"/>
      <c r="J13" s="60" t="e">
        <f t="shared" si="1"/>
        <v>#DIV/0!</v>
      </c>
      <c r="K13" s="45"/>
      <c r="L13" s="43"/>
      <c r="M13" s="63"/>
      <c r="N13" s="60" t="e">
        <f t="shared" si="2"/>
        <v>#DIV/0!</v>
      </c>
      <c r="O13" s="45"/>
      <c r="P13" s="43"/>
      <c r="Q13" s="63"/>
      <c r="R13" s="60" t="e">
        <f t="shared" si="3"/>
        <v>#DIV/0!</v>
      </c>
    </row>
    <row r="14" spans="1:18">
      <c r="A14" s="6">
        <v>7</v>
      </c>
      <c r="B14" s="8" t="s">
        <v>126</v>
      </c>
      <c r="C14" s="42">
        <v>1177.4000000000001</v>
      </c>
      <c r="D14" s="42"/>
      <c r="E14" s="69"/>
      <c r="F14" s="129" t="e">
        <f t="shared" si="0"/>
        <v>#DIV/0!</v>
      </c>
      <c r="G14" s="44"/>
      <c r="H14" s="44"/>
      <c r="I14" s="106"/>
      <c r="J14" s="57" t="e">
        <f t="shared" si="1"/>
        <v>#DIV/0!</v>
      </c>
      <c r="K14" s="44"/>
      <c r="L14" s="42"/>
      <c r="M14" s="69"/>
      <c r="N14" s="57" t="e">
        <f t="shared" si="2"/>
        <v>#DIV/0!</v>
      </c>
      <c r="O14" s="44"/>
      <c r="P14" s="42"/>
      <c r="Q14" s="69"/>
      <c r="R14" s="57" t="e">
        <f t="shared" si="3"/>
        <v>#DIV/0!</v>
      </c>
    </row>
    <row r="15" spans="1:18">
      <c r="A15" s="6">
        <v>8</v>
      </c>
      <c r="B15" s="8" t="s">
        <v>11</v>
      </c>
      <c r="C15" s="41">
        <v>2530</v>
      </c>
      <c r="D15" s="41"/>
      <c r="E15" s="59"/>
      <c r="F15" s="62" t="e">
        <f t="shared" si="0"/>
        <v>#DIV/0!</v>
      </c>
      <c r="G15" s="68"/>
      <c r="H15" s="68"/>
      <c r="I15" s="61"/>
      <c r="J15" s="60" t="e">
        <f t="shared" si="1"/>
        <v>#DIV/0!</v>
      </c>
      <c r="K15" s="68"/>
      <c r="L15" s="41"/>
      <c r="M15" s="59"/>
      <c r="N15" s="60" t="e">
        <f t="shared" si="2"/>
        <v>#DIV/0!</v>
      </c>
      <c r="O15" s="68"/>
      <c r="P15" s="41"/>
      <c r="Q15" s="59"/>
      <c r="R15" s="60" t="e">
        <f t="shared" si="3"/>
        <v>#DIV/0!</v>
      </c>
    </row>
    <row r="16" spans="1:18">
      <c r="A16" s="6">
        <v>9</v>
      </c>
      <c r="B16" s="8" t="s">
        <v>12</v>
      </c>
      <c r="C16" s="43">
        <v>2184</v>
      </c>
      <c r="D16" s="45"/>
      <c r="E16" s="107"/>
      <c r="F16" s="57" t="e">
        <f t="shared" si="0"/>
        <v>#DIV/0!</v>
      </c>
      <c r="G16" s="45"/>
      <c r="H16" s="45"/>
      <c r="I16" s="96"/>
      <c r="J16" s="57" t="e">
        <f t="shared" si="1"/>
        <v>#DIV/0!</v>
      </c>
      <c r="K16" s="45"/>
      <c r="L16" s="45"/>
      <c r="M16" s="96"/>
      <c r="N16" s="57" t="e">
        <f t="shared" si="2"/>
        <v>#DIV/0!</v>
      </c>
      <c r="O16" s="45"/>
      <c r="P16" s="45"/>
      <c r="Q16" s="107"/>
      <c r="R16" s="57" t="e">
        <f t="shared" si="3"/>
        <v>#DIV/0!</v>
      </c>
    </row>
    <row r="17" spans="1:18">
      <c r="A17" s="6">
        <v>10</v>
      </c>
      <c r="B17" s="8" t="s">
        <v>14</v>
      </c>
      <c r="C17" s="43">
        <v>1399</v>
      </c>
      <c r="D17" s="45"/>
      <c r="E17" s="107"/>
      <c r="F17" s="64" t="e">
        <f t="shared" si="0"/>
        <v>#DIV/0!</v>
      </c>
      <c r="G17" s="46"/>
      <c r="H17" s="45"/>
      <c r="I17" s="96"/>
      <c r="J17" s="55" t="e">
        <f t="shared" si="1"/>
        <v>#DIV/0!</v>
      </c>
      <c r="K17" s="45"/>
      <c r="L17" s="43"/>
      <c r="M17" s="63"/>
      <c r="N17" s="55" t="e">
        <f t="shared" si="2"/>
        <v>#DIV/0!</v>
      </c>
      <c r="O17" s="45"/>
      <c r="P17" s="43"/>
      <c r="Q17" s="63"/>
      <c r="R17" s="55" t="e">
        <f t="shared" si="3"/>
        <v>#DIV/0!</v>
      </c>
    </row>
    <row r="18" spans="1:18">
      <c r="A18" s="6">
        <v>11</v>
      </c>
      <c r="B18" s="15" t="s">
        <v>138</v>
      </c>
      <c r="C18" s="68"/>
      <c r="D18" s="68"/>
      <c r="E18" s="61"/>
      <c r="F18" s="64" t="e">
        <f t="shared" si="0"/>
        <v>#DIV/0!</v>
      </c>
      <c r="G18" s="68"/>
      <c r="H18" s="41"/>
      <c r="I18" s="59"/>
      <c r="J18" s="55" t="e">
        <f t="shared" si="1"/>
        <v>#DIV/0!</v>
      </c>
      <c r="K18" s="68"/>
      <c r="L18" s="41"/>
      <c r="M18" s="59"/>
      <c r="N18" s="55" t="e">
        <f t="shared" si="2"/>
        <v>#DIV/0!</v>
      </c>
      <c r="O18" s="68"/>
      <c r="P18" s="41"/>
      <c r="Q18" s="59"/>
      <c r="R18" s="55" t="e">
        <f t="shared" si="3"/>
        <v>#DIV/0!</v>
      </c>
    </row>
    <row r="19" spans="1:18">
      <c r="A19" s="6">
        <v>12</v>
      </c>
      <c r="B19" s="8" t="s">
        <v>16</v>
      </c>
      <c r="C19" s="43">
        <v>750</v>
      </c>
      <c r="D19" s="45"/>
      <c r="E19" s="60"/>
      <c r="F19" s="57" t="e">
        <f t="shared" si="0"/>
        <v>#DIV/0!</v>
      </c>
      <c r="G19" s="73"/>
      <c r="H19" s="72"/>
      <c r="I19" s="60"/>
      <c r="J19" s="60" t="e">
        <f t="shared" si="1"/>
        <v>#DIV/0!</v>
      </c>
      <c r="K19" s="45"/>
      <c r="L19" s="45"/>
      <c r="M19" s="60"/>
      <c r="N19" s="60" t="e">
        <f t="shared" si="2"/>
        <v>#DIV/0!</v>
      </c>
      <c r="O19" s="45"/>
      <c r="P19" s="45"/>
      <c r="Q19" s="60"/>
      <c r="R19" s="60" t="e">
        <f t="shared" si="3"/>
        <v>#DIV/0!</v>
      </c>
    </row>
    <row r="20" spans="1:18">
      <c r="A20" s="6">
        <v>13</v>
      </c>
      <c r="B20" s="8" t="s">
        <v>97</v>
      </c>
      <c r="C20" s="117"/>
      <c r="D20" s="41"/>
      <c r="E20" s="59"/>
      <c r="F20" s="55" t="e">
        <f t="shared" si="0"/>
        <v>#DIV/0!</v>
      </c>
      <c r="G20" s="68"/>
      <c r="H20" s="41"/>
      <c r="I20" s="59"/>
      <c r="J20" s="55" t="e">
        <f t="shared" si="1"/>
        <v>#DIV/0!</v>
      </c>
      <c r="K20" s="68"/>
      <c r="L20" s="41"/>
      <c r="M20" s="59"/>
      <c r="N20" s="55" t="e">
        <f t="shared" si="2"/>
        <v>#DIV/0!</v>
      </c>
      <c r="O20" s="68"/>
      <c r="P20" s="41"/>
      <c r="Q20" s="59"/>
      <c r="R20" s="55" t="e">
        <f t="shared" si="3"/>
        <v>#DIV/0!</v>
      </c>
    </row>
    <row r="21" spans="1:18">
      <c r="A21" s="6">
        <v>14</v>
      </c>
      <c r="B21" s="8" t="s">
        <v>63</v>
      </c>
      <c r="C21" s="43"/>
      <c r="D21" s="43"/>
      <c r="E21" s="62"/>
      <c r="F21" s="55" t="e">
        <f t="shared" si="0"/>
        <v>#DIV/0!</v>
      </c>
      <c r="G21" s="45"/>
      <c r="H21" s="43"/>
      <c r="I21" s="62"/>
      <c r="J21" s="55" t="e">
        <f t="shared" si="1"/>
        <v>#DIV/0!</v>
      </c>
      <c r="K21" s="45"/>
      <c r="L21" s="43"/>
      <c r="M21" s="62"/>
      <c r="N21" s="55" t="e">
        <f t="shared" si="2"/>
        <v>#DIV/0!</v>
      </c>
      <c r="O21" s="45"/>
      <c r="P21" s="43"/>
      <c r="Q21" s="62"/>
      <c r="R21" s="55" t="e">
        <f t="shared" si="3"/>
        <v>#DIV/0!</v>
      </c>
    </row>
    <row r="22" spans="1:18">
      <c r="A22" s="6">
        <v>15</v>
      </c>
      <c r="B22" s="8" t="s">
        <v>68</v>
      </c>
      <c r="C22" s="45"/>
      <c r="D22" s="43"/>
      <c r="E22" s="62"/>
      <c r="F22" s="55" t="e">
        <f t="shared" si="0"/>
        <v>#DIV/0!</v>
      </c>
      <c r="G22" s="45"/>
      <c r="H22" s="43"/>
      <c r="I22" s="62"/>
      <c r="J22" s="55" t="e">
        <f t="shared" si="1"/>
        <v>#DIV/0!</v>
      </c>
      <c r="K22" s="45"/>
      <c r="L22" s="43"/>
      <c r="M22" s="62"/>
      <c r="N22" s="55" t="e">
        <f t="shared" si="2"/>
        <v>#DIV/0!</v>
      </c>
      <c r="O22" s="45"/>
      <c r="P22" s="43"/>
      <c r="Q22" s="62"/>
      <c r="R22" s="55" t="e">
        <f t="shared" si="3"/>
        <v>#DIV/0!</v>
      </c>
    </row>
    <row r="23" spans="1:18">
      <c r="A23" s="6">
        <v>16</v>
      </c>
      <c r="B23" s="8" t="s">
        <v>100</v>
      </c>
      <c r="C23" s="43">
        <v>289.93</v>
      </c>
      <c r="D23" s="43"/>
      <c r="E23" s="62"/>
      <c r="F23" s="55" t="e">
        <f t="shared" si="0"/>
        <v>#DIV/0!</v>
      </c>
      <c r="G23" s="213">
        <v>1980.97</v>
      </c>
      <c r="H23" s="43"/>
      <c r="I23" s="62"/>
      <c r="J23" s="70" t="e">
        <f>I23/H23*10</f>
        <v>#DIV/0!</v>
      </c>
      <c r="K23" s="45"/>
      <c r="L23" s="43"/>
      <c r="M23" s="62"/>
      <c r="N23" s="55" t="e">
        <f t="shared" si="2"/>
        <v>#DIV/0!</v>
      </c>
      <c r="O23" s="45"/>
      <c r="P23" s="43"/>
      <c r="Q23" s="62"/>
      <c r="R23" s="55" t="e">
        <f t="shared" si="3"/>
        <v>#DIV/0!</v>
      </c>
    </row>
    <row r="24" spans="1:18">
      <c r="A24" s="6">
        <v>17</v>
      </c>
      <c r="B24" s="8" t="s">
        <v>67</v>
      </c>
      <c r="C24" s="43">
        <v>478.82</v>
      </c>
      <c r="D24" s="43"/>
      <c r="E24" s="62"/>
      <c r="F24" s="55" t="e">
        <f t="shared" si="0"/>
        <v>#DIV/0!</v>
      </c>
      <c r="G24" s="213">
        <v>100</v>
      </c>
      <c r="H24" s="43"/>
      <c r="I24" s="62"/>
      <c r="J24" s="55" t="e">
        <f t="shared" si="1"/>
        <v>#DIV/0!</v>
      </c>
      <c r="K24" s="45"/>
      <c r="L24" s="43"/>
      <c r="M24" s="62"/>
      <c r="N24" s="55" t="e">
        <f t="shared" si="2"/>
        <v>#DIV/0!</v>
      </c>
      <c r="O24" s="45"/>
      <c r="P24" s="43"/>
      <c r="Q24" s="62"/>
      <c r="R24" s="55" t="e">
        <f t="shared" si="3"/>
        <v>#DIV/0!</v>
      </c>
    </row>
    <row r="25" spans="1:18">
      <c r="A25" s="6">
        <v>18</v>
      </c>
      <c r="B25" s="8" t="s">
        <v>122</v>
      </c>
      <c r="C25" s="43"/>
      <c r="D25" s="43"/>
      <c r="E25" s="62"/>
      <c r="F25" s="55" t="e">
        <f t="shared" si="0"/>
        <v>#DIV/0!</v>
      </c>
      <c r="G25" s="43"/>
      <c r="H25" s="43"/>
      <c r="I25" s="62"/>
      <c r="J25" s="55" t="e">
        <f t="shared" si="1"/>
        <v>#DIV/0!</v>
      </c>
      <c r="K25" s="45"/>
      <c r="L25" s="43"/>
      <c r="M25" s="62"/>
      <c r="N25" s="55" t="e">
        <f t="shared" si="2"/>
        <v>#DIV/0!</v>
      </c>
      <c r="O25" s="158"/>
      <c r="P25" s="159"/>
      <c r="Q25" s="160"/>
      <c r="R25" s="55" t="e">
        <f t="shared" si="3"/>
        <v>#DIV/0!</v>
      </c>
    </row>
    <row r="26" spans="1:18">
      <c r="A26" s="6">
        <v>19</v>
      </c>
      <c r="B26" s="8" t="s">
        <v>17</v>
      </c>
      <c r="C26" s="45"/>
      <c r="D26" s="43"/>
      <c r="E26" s="62"/>
      <c r="F26" s="60" t="e">
        <f t="shared" si="0"/>
        <v>#DIV/0!</v>
      </c>
      <c r="G26" s="45"/>
      <c r="H26" s="43"/>
      <c r="I26" s="62"/>
      <c r="J26" s="60" t="e">
        <f t="shared" si="1"/>
        <v>#DIV/0!</v>
      </c>
      <c r="K26" s="45"/>
      <c r="L26" s="43"/>
      <c r="M26" s="62"/>
      <c r="N26" s="60" t="e">
        <f t="shared" si="2"/>
        <v>#DIV/0!</v>
      </c>
      <c r="O26" s="158"/>
      <c r="P26" s="159"/>
      <c r="Q26" s="160"/>
      <c r="R26" s="60" t="e">
        <f t="shared" si="3"/>
        <v>#DIV/0!</v>
      </c>
    </row>
    <row r="27" spans="1:18">
      <c r="A27" s="6">
        <v>20</v>
      </c>
      <c r="B27" s="9" t="s">
        <v>18</v>
      </c>
      <c r="C27" s="43">
        <f>SUM(C8:C26)</f>
        <v>14908.15</v>
      </c>
      <c r="D27" s="216">
        <f>SUM(D8:D26)</f>
        <v>811</v>
      </c>
      <c r="E27" s="102">
        <f>SUM(E8:E26)</f>
        <v>1982.8</v>
      </c>
      <c r="F27" s="217">
        <f t="shared" si="0"/>
        <v>24.448828606658445</v>
      </c>
      <c r="G27" s="43">
        <f>SUM(G8:G26)</f>
        <v>2080.9700000000003</v>
      </c>
      <c r="H27" s="101">
        <f>SUM(H8:H26)</f>
        <v>0</v>
      </c>
      <c r="I27" s="102">
        <f>SUM(I8:I26)</f>
        <v>0</v>
      </c>
      <c r="J27" s="64" t="e">
        <f t="shared" si="1"/>
        <v>#DIV/0!</v>
      </c>
      <c r="K27" s="43">
        <f>SUM(K8:K26)</f>
        <v>0</v>
      </c>
      <c r="L27" s="101">
        <f>SUM(L8:L26)</f>
        <v>0</v>
      </c>
      <c r="M27" s="102">
        <f>SUM(M8:M26)</f>
        <v>0</v>
      </c>
      <c r="N27" s="154" t="e">
        <f t="shared" si="2"/>
        <v>#DIV/0!</v>
      </c>
      <c r="O27" s="43">
        <f>SUM(O8:O26)</f>
        <v>0</v>
      </c>
      <c r="P27" s="101">
        <f>SUM(P8:P26)</f>
        <v>0</v>
      </c>
      <c r="Q27" s="102">
        <f>SUM(Q8:Q26)</f>
        <v>0</v>
      </c>
      <c r="R27" s="131" t="e">
        <f t="shared" si="3"/>
        <v>#DIV/0!</v>
      </c>
    </row>
    <row r="28" spans="1:18">
      <c r="A28" s="6">
        <v>21</v>
      </c>
      <c r="B28" s="8" t="s">
        <v>19</v>
      </c>
      <c r="C28" s="43">
        <v>2241</v>
      </c>
      <c r="D28" s="43"/>
      <c r="E28" s="71"/>
      <c r="F28" s="64" t="e">
        <f t="shared" si="0"/>
        <v>#DIV/0!</v>
      </c>
      <c r="G28" s="66"/>
      <c r="H28" s="43"/>
      <c r="I28" s="71"/>
      <c r="J28" s="64" t="e">
        <f t="shared" si="1"/>
        <v>#DIV/0!</v>
      </c>
      <c r="K28" s="43"/>
      <c r="L28" s="43"/>
      <c r="M28" s="71"/>
      <c r="N28" s="155" t="e">
        <f t="shared" si="2"/>
        <v>#DIV/0!</v>
      </c>
      <c r="O28" s="146"/>
      <c r="P28" s="146"/>
      <c r="Q28" s="162"/>
      <c r="R28" s="157" t="e">
        <f t="shared" si="3"/>
        <v>#DIV/0!</v>
      </c>
    </row>
    <row r="29" spans="1:18">
      <c r="A29" s="6">
        <v>22</v>
      </c>
      <c r="B29" s="8" t="s">
        <v>20</v>
      </c>
      <c r="C29" s="43"/>
      <c r="D29" s="43"/>
      <c r="E29" s="63"/>
      <c r="F29" s="70" t="e">
        <f t="shared" si="0"/>
        <v>#DIV/0!</v>
      </c>
      <c r="G29" s="66"/>
      <c r="H29" s="43"/>
      <c r="I29" s="63"/>
      <c r="J29" s="70" t="e">
        <f t="shared" si="1"/>
        <v>#DIV/0!</v>
      </c>
      <c r="K29" s="43"/>
      <c r="L29" s="43"/>
      <c r="M29" s="63"/>
      <c r="N29" s="156" t="e">
        <f t="shared" si="2"/>
        <v>#DIV/0!</v>
      </c>
      <c r="O29" s="144"/>
      <c r="P29" s="144"/>
      <c r="Q29" s="163"/>
      <c r="R29" s="69" t="e">
        <f t="shared" si="3"/>
        <v>#DIV/0!</v>
      </c>
    </row>
    <row r="30" spans="1:18">
      <c r="A30" s="6">
        <v>23</v>
      </c>
      <c r="B30" s="9" t="s">
        <v>21</v>
      </c>
      <c r="C30" s="164">
        <f>SUM(C27:C29)</f>
        <v>17149.150000000001</v>
      </c>
      <c r="D30" s="216">
        <f>SUM(D27:D29)</f>
        <v>811</v>
      </c>
      <c r="E30" s="102">
        <f>SUM(E27:E29)</f>
        <v>1982.8</v>
      </c>
      <c r="F30" s="217">
        <f t="shared" si="0"/>
        <v>24.448828606658445</v>
      </c>
      <c r="G30" s="213">
        <f>SUM(G27:G29)</f>
        <v>2080.9700000000003</v>
      </c>
      <c r="H30" s="73">
        <f>SUM(H27:H29)</f>
        <v>0</v>
      </c>
      <c r="I30" s="103">
        <f>SUM(I27:I29)</f>
        <v>0</v>
      </c>
      <c r="J30" s="64" t="e">
        <f t="shared" si="1"/>
        <v>#DIV/0!</v>
      </c>
      <c r="K30" s="73">
        <f>SUM(K27:K29)</f>
        <v>0</v>
      </c>
      <c r="L30" s="72">
        <f>SUM(L27:L29)</f>
        <v>0</v>
      </c>
      <c r="M30" s="103">
        <f>SUM(M27:M29)</f>
        <v>0</v>
      </c>
      <c r="N30" s="154" t="e">
        <f t="shared" si="2"/>
        <v>#DIV/0!</v>
      </c>
      <c r="O30" s="165">
        <f>SUM(O27:O29)</f>
        <v>0</v>
      </c>
      <c r="P30" s="165">
        <v>0</v>
      </c>
      <c r="Q30" s="165">
        <v>0</v>
      </c>
      <c r="R30" s="131" t="e">
        <f t="shared" si="3"/>
        <v>#DIV/0!</v>
      </c>
    </row>
    <row r="31" spans="1:18">
      <c r="A31" s="6">
        <v>24</v>
      </c>
      <c r="B31" s="9" t="s">
        <v>123</v>
      </c>
      <c r="C31" s="47">
        <v>15304.83</v>
      </c>
      <c r="D31" s="42"/>
      <c r="E31" s="104"/>
      <c r="F31" s="64" t="e">
        <f t="shared" si="0"/>
        <v>#DIV/0!</v>
      </c>
      <c r="G31" s="214">
        <v>1487.4</v>
      </c>
      <c r="H31" s="44"/>
      <c r="I31" s="131"/>
      <c r="J31" s="64" t="e">
        <f t="shared" si="1"/>
        <v>#DIV/0!</v>
      </c>
      <c r="K31" s="130">
        <v>2560</v>
      </c>
      <c r="L31" s="44"/>
      <c r="M31" s="132"/>
      <c r="N31" s="154" t="e">
        <f t="shared" si="2"/>
        <v>#DIV/0!</v>
      </c>
      <c r="O31" s="146">
        <v>269</v>
      </c>
      <c r="P31" s="146"/>
      <c r="Q31" s="162"/>
      <c r="R31" s="131" t="e">
        <f t="shared" si="3"/>
        <v>#DIV/0!</v>
      </c>
    </row>
    <row r="33" spans="10:10">
      <c r="J33" s="16"/>
    </row>
  </sheetData>
  <mergeCells count="7">
    <mergeCell ref="D5:F5"/>
    <mergeCell ref="H5:J5"/>
    <mergeCell ref="L5:N5"/>
    <mergeCell ref="A2:R2"/>
    <mergeCell ref="A3:R3"/>
    <mergeCell ref="A4:R4"/>
    <mergeCell ref="P5:R5"/>
  </mergeCells>
  <pageMargins left="0.7" right="0.375" top="0.19791666666666666" bottom="0.42708333333333331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Q30"/>
  <sheetViews>
    <sheetView view="pageLayout" zoomScale="110" zoomScalePageLayoutView="110" workbookViewId="0">
      <selection activeCell="F30" sqref="F30"/>
    </sheetView>
  </sheetViews>
  <sheetFormatPr defaultRowHeight="15"/>
  <cols>
    <col min="1" max="1" width="4.7109375" customWidth="1"/>
    <col min="2" max="2" width="23.85546875" customWidth="1"/>
    <col min="3" max="3" width="8.28515625" customWidth="1"/>
    <col min="4" max="4" width="7.85546875" customWidth="1"/>
    <col min="5" max="5" width="7.28515625" customWidth="1"/>
    <col min="6" max="6" width="6.5703125" customWidth="1"/>
    <col min="7" max="7" width="8" customWidth="1"/>
    <col min="8" max="8" width="8.140625" customWidth="1"/>
    <col min="9" max="9" width="7.7109375" customWidth="1"/>
    <col min="10" max="10" width="8.5703125" customWidth="1"/>
    <col min="11" max="11" width="7.42578125" customWidth="1"/>
    <col min="12" max="12" width="8.28515625" customWidth="1"/>
    <col min="13" max="13" width="7.7109375" customWidth="1"/>
    <col min="14" max="14" width="7.85546875" customWidth="1"/>
    <col min="15" max="15" width="5.5703125" customWidth="1"/>
    <col min="16" max="16" width="6.7109375" customWidth="1"/>
    <col min="17" max="17" width="6.28515625" customWidth="1"/>
  </cols>
  <sheetData>
    <row r="2" spans="1:17" ht="20.25">
      <c r="B2" s="222" t="s">
        <v>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1:17" ht="15.75">
      <c r="B3" s="246" t="s">
        <v>93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</row>
    <row r="4" spans="1:17" ht="15.75">
      <c r="B4" s="246" t="s">
        <v>143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</row>
    <row r="5" spans="1:17" ht="15.75">
      <c r="A5" s="2"/>
      <c r="B5" s="88"/>
      <c r="C5" s="81" t="s">
        <v>22</v>
      </c>
      <c r="D5" s="81" t="s">
        <v>75</v>
      </c>
      <c r="E5" s="81" t="s">
        <v>75</v>
      </c>
      <c r="F5" s="248" t="s">
        <v>76</v>
      </c>
      <c r="G5" s="249"/>
      <c r="H5" s="249"/>
      <c r="I5" s="249"/>
      <c r="J5" s="249"/>
      <c r="K5" s="249"/>
      <c r="L5" s="250"/>
      <c r="M5" s="84"/>
      <c r="N5" s="82" t="s">
        <v>77</v>
      </c>
      <c r="O5" s="83"/>
      <c r="P5" s="83"/>
      <c r="Q5" s="84"/>
    </row>
    <row r="6" spans="1:17">
      <c r="A6" s="4" t="s">
        <v>1</v>
      </c>
      <c r="B6" s="89" t="s">
        <v>2</v>
      </c>
      <c r="C6" s="91" t="s">
        <v>78</v>
      </c>
      <c r="D6" s="91" t="s">
        <v>4</v>
      </c>
      <c r="E6" s="85" t="s">
        <v>85</v>
      </c>
      <c r="F6" s="49" t="s">
        <v>79</v>
      </c>
      <c r="G6" s="49" t="s">
        <v>80</v>
      </c>
      <c r="H6" s="49" t="s">
        <v>81</v>
      </c>
      <c r="I6" s="49" t="s">
        <v>75</v>
      </c>
      <c r="J6" s="49" t="s">
        <v>95</v>
      </c>
      <c r="K6" s="49" t="s">
        <v>82</v>
      </c>
      <c r="L6" s="49" t="s">
        <v>82</v>
      </c>
      <c r="M6" s="50" t="s">
        <v>95</v>
      </c>
      <c r="N6" s="86" t="s">
        <v>83</v>
      </c>
      <c r="O6" s="86" t="s">
        <v>83</v>
      </c>
      <c r="P6" s="86" t="s">
        <v>83</v>
      </c>
      <c r="Q6" s="86" t="s">
        <v>83</v>
      </c>
    </row>
    <row r="7" spans="1:17">
      <c r="A7" s="5" t="s">
        <v>5</v>
      </c>
      <c r="B7" s="90"/>
      <c r="C7" s="92" t="s">
        <v>46</v>
      </c>
      <c r="D7" s="92" t="s">
        <v>84</v>
      </c>
      <c r="E7" s="87" t="s">
        <v>102</v>
      </c>
      <c r="F7" s="74"/>
      <c r="G7" s="74" t="s">
        <v>84</v>
      </c>
      <c r="H7" s="74" t="s">
        <v>85</v>
      </c>
      <c r="I7" s="86" t="s">
        <v>86</v>
      </c>
      <c r="J7" s="86" t="s">
        <v>87</v>
      </c>
      <c r="K7" s="86" t="s">
        <v>94</v>
      </c>
      <c r="L7" s="86" t="s">
        <v>88</v>
      </c>
      <c r="M7" s="86" t="s">
        <v>89</v>
      </c>
      <c r="N7" s="86" t="s">
        <v>90</v>
      </c>
      <c r="O7" s="86" t="s">
        <v>91</v>
      </c>
      <c r="P7" s="86" t="s">
        <v>92</v>
      </c>
      <c r="Q7" s="86" t="s">
        <v>96</v>
      </c>
    </row>
    <row r="8" spans="1:17">
      <c r="A8" s="23">
        <v>1</v>
      </c>
      <c r="B8" s="23" t="s">
        <v>28</v>
      </c>
      <c r="C8" s="118"/>
      <c r="D8" s="118"/>
      <c r="E8" s="80"/>
      <c r="F8" s="80">
        <f>G8+L8+M8</f>
        <v>0</v>
      </c>
      <c r="G8" s="80">
        <f>I8+J8+K8</f>
        <v>0</v>
      </c>
      <c r="H8" s="80"/>
      <c r="I8" s="80"/>
      <c r="J8" s="80"/>
      <c r="K8" s="80"/>
      <c r="L8" s="80"/>
      <c r="M8" s="80">
        <f>N8+O8+P8+Q8</f>
        <v>0</v>
      </c>
      <c r="N8" s="80"/>
      <c r="O8" s="80"/>
      <c r="P8" s="80"/>
      <c r="Q8" s="80"/>
    </row>
    <row r="9" spans="1:17">
      <c r="A9" s="24">
        <v>2</v>
      </c>
      <c r="B9" s="24" t="s">
        <v>29</v>
      </c>
      <c r="C9" s="118">
        <v>3782</v>
      </c>
      <c r="D9" s="118">
        <v>3782</v>
      </c>
      <c r="E9" s="80"/>
      <c r="F9" s="80">
        <f t="shared" ref="F9:F28" si="0">G9+L9+M9</f>
        <v>0</v>
      </c>
      <c r="G9" s="80">
        <f t="shared" ref="G9:G28" si="1">I9+J9+K9</f>
        <v>0</v>
      </c>
      <c r="H9" s="80"/>
      <c r="I9" s="80"/>
      <c r="J9" s="80"/>
      <c r="K9" s="80"/>
      <c r="L9" s="80"/>
      <c r="M9" s="80">
        <f t="shared" ref="M9:M28" si="2">N9+O9+P9+Q9</f>
        <v>0</v>
      </c>
      <c r="N9" s="80"/>
      <c r="O9" s="80"/>
      <c r="P9" s="80"/>
      <c r="Q9" s="80"/>
    </row>
    <row r="10" spans="1:17">
      <c r="A10" s="24">
        <v>3</v>
      </c>
      <c r="B10" s="24" t="s">
        <v>30</v>
      </c>
      <c r="C10" s="118">
        <v>2356</v>
      </c>
      <c r="D10" s="118">
        <v>2356</v>
      </c>
      <c r="E10" s="80"/>
      <c r="F10" s="80">
        <f t="shared" si="0"/>
        <v>0</v>
      </c>
      <c r="G10" s="80">
        <f t="shared" si="1"/>
        <v>0</v>
      </c>
      <c r="H10" s="94"/>
      <c r="I10" s="80"/>
      <c r="J10" s="80"/>
      <c r="K10" s="80"/>
      <c r="L10" s="94"/>
      <c r="M10" s="80">
        <f t="shared" si="2"/>
        <v>0</v>
      </c>
      <c r="N10" s="80"/>
      <c r="O10" s="80"/>
      <c r="P10" s="80"/>
      <c r="Q10" s="80"/>
    </row>
    <row r="11" spans="1:17">
      <c r="A11" s="24">
        <v>4</v>
      </c>
      <c r="B11" s="24" t="s">
        <v>130</v>
      </c>
      <c r="C11" s="118">
        <v>3098</v>
      </c>
      <c r="D11" s="119">
        <v>2869</v>
      </c>
      <c r="E11" s="80"/>
      <c r="F11" s="80">
        <f t="shared" si="0"/>
        <v>0</v>
      </c>
      <c r="G11" s="80">
        <f t="shared" si="1"/>
        <v>0</v>
      </c>
      <c r="H11" s="80"/>
      <c r="I11" s="80"/>
      <c r="J11" s="80"/>
      <c r="K11" s="80"/>
      <c r="L11" s="94"/>
      <c r="M11" s="80">
        <f t="shared" si="2"/>
        <v>0</v>
      </c>
      <c r="N11" s="80"/>
      <c r="O11" s="80"/>
      <c r="P11" s="80"/>
      <c r="Q11" s="80"/>
    </row>
    <row r="12" spans="1:17">
      <c r="A12" s="24">
        <v>5</v>
      </c>
      <c r="B12" s="24" t="s">
        <v>8</v>
      </c>
      <c r="C12" s="118">
        <v>17579</v>
      </c>
      <c r="D12" s="119">
        <v>16442</v>
      </c>
      <c r="E12" s="80"/>
      <c r="F12" s="80">
        <f t="shared" si="0"/>
        <v>0</v>
      </c>
      <c r="G12" s="80">
        <f t="shared" si="1"/>
        <v>0</v>
      </c>
      <c r="H12" s="80"/>
      <c r="I12" s="80"/>
      <c r="J12" s="80"/>
      <c r="K12" s="80"/>
      <c r="L12" s="80"/>
      <c r="M12" s="80">
        <f t="shared" si="2"/>
        <v>0</v>
      </c>
      <c r="N12" s="80"/>
      <c r="O12" s="80"/>
      <c r="P12" s="80"/>
      <c r="Q12" s="94"/>
    </row>
    <row r="13" spans="1:17">
      <c r="A13" s="24">
        <v>6</v>
      </c>
      <c r="B13" s="24" t="s">
        <v>9</v>
      </c>
      <c r="C13" s="120">
        <v>800</v>
      </c>
      <c r="D13" s="119">
        <v>800</v>
      </c>
      <c r="E13" s="80"/>
      <c r="F13" s="80">
        <f t="shared" si="0"/>
        <v>0</v>
      </c>
      <c r="G13" s="80">
        <f t="shared" si="1"/>
        <v>0</v>
      </c>
      <c r="H13" s="80"/>
      <c r="I13" s="80"/>
      <c r="J13" s="80"/>
      <c r="K13" s="80"/>
      <c r="L13" s="80"/>
      <c r="M13" s="80">
        <f t="shared" si="2"/>
        <v>0</v>
      </c>
      <c r="N13" s="80"/>
      <c r="O13" s="80"/>
      <c r="P13" s="80"/>
      <c r="Q13" s="80"/>
    </row>
    <row r="14" spans="1:17">
      <c r="A14" s="24">
        <v>7</v>
      </c>
      <c r="B14" s="24" t="s">
        <v>10</v>
      </c>
      <c r="C14" s="121">
        <v>6045.8</v>
      </c>
      <c r="D14" s="119">
        <v>5049.6000000000004</v>
      </c>
      <c r="E14" s="80"/>
      <c r="F14" s="80">
        <f t="shared" si="0"/>
        <v>0</v>
      </c>
      <c r="G14" s="80">
        <f t="shared" si="1"/>
        <v>0</v>
      </c>
      <c r="H14" s="80"/>
      <c r="I14" s="80"/>
      <c r="J14" s="80"/>
      <c r="K14" s="80"/>
      <c r="L14" s="94"/>
      <c r="M14" s="80">
        <f t="shared" si="2"/>
        <v>0</v>
      </c>
      <c r="N14" s="80"/>
      <c r="O14" s="80"/>
      <c r="P14" s="80"/>
      <c r="Q14" s="80"/>
    </row>
    <row r="15" spans="1:17">
      <c r="A15" s="24">
        <v>8</v>
      </c>
      <c r="B15" s="24" t="s">
        <v>11</v>
      </c>
      <c r="C15" s="120">
        <v>4561.1000000000004</v>
      </c>
      <c r="D15" s="119">
        <v>4199.1000000000004</v>
      </c>
      <c r="E15" s="80"/>
      <c r="F15" s="80">
        <f t="shared" si="0"/>
        <v>0</v>
      </c>
      <c r="G15" s="80">
        <f t="shared" si="1"/>
        <v>0</v>
      </c>
      <c r="H15" s="80"/>
      <c r="I15" s="80"/>
      <c r="J15" s="80"/>
      <c r="K15" s="80"/>
      <c r="L15" s="94"/>
      <c r="M15" s="80">
        <f t="shared" si="2"/>
        <v>0</v>
      </c>
      <c r="N15" s="80"/>
      <c r="O15" s="80"/>
      <c r="P15" s="80"/>
      <c r="Q15" s="80"/>
    </row>
    <row r="16" spans="1:17">
      <c r="A16" s="24">
        <v>9</v>
      </c>
      <c r="B16" s="24" t="s">
        <v>12</v>
      </c>
      <c r="C16" s="121">
        <v>12568</v>
      </c>
      <c r="D16" s="119">
        <v>12568</v>
      </c>
      <c r="E16" s="80"/>
      <c r="F16" s="80">
        <f t="shared" si="0"/>
        <v>0</v>
      </c>
      <c r="G16" s="80">
        <f t="shared" si="1"/>
        <v>0</v>
      </c>
      <c r="H16" s="80"/>
      <c r="I16" s="80"/>
      <c r="J16" s="80"/>
      <c r="K16" s="80"/>
      <c r="L16" s="94"/>
      <c r="M16" s="80">
        <f t="shared" si="2"/>
        <v>0</v>
      </c>
      <c r="N16" s="80"/>
      <c r="O16" s="80"/>
      <c r="P16" s="80"/>
      <c r="Q16" s="80"/>
    </row>
    <row r="17" spans="1:17">
      <c r="A17" s="24">
        <v>10</v>
      </c>
      <c r="B17" s="24" t="s">
        <v>14</v>
      </c>
      <c r="C17" s="121">
        <v>8284</v>
      </c>
      <c r="D17" s="119">
        <v>8284</v>
      </c>
      <c r="E17" s="80"/>
      <c r="F17" s="80">
        <f t="shared" si="0"/>
        <v>0</v>
      </c>
      <c r="G17" s="80">
        <f t="shared" si="1"/>
        <v>0</v>
      </c>
      <c r="H17" s="80"/>
      <c r="I17" s="80"/>
      <c r="J17" s="80"/>
      <c r="K17" s="80"/>
      <c r="L17" s="94"/>
      <c r="M17" s="80">
        <f t="shared" si="2"/>
        <v>0</v>
      </c>
      <c r="N17" s="80"/>
      <c r="O17" s="80"/>
      <c r="P17" s="80"/>
      <c r="Q17" s="80"/>
    </row>
    <row r="18" spans="1:17">
      <c r="A18" s="24">
        <v>11</v>
      </c>
      <c r="B18" s="32" t="s">
        <v>139</v>
      </c>
      <c r="C18" s="114">
        <v>8722</v>
      </c>
      <c r="D18" s="119">
        <v>7789</v>
      </c>
      <c r="E18" s="80"/>
      <c r="F18" s="80">
        <f t="shared" si="0"/>
        <v>0</v>
      </c>
      <c r="G18" s="80">
        <f t="shared" si="1"/>
        <v>0</v>
      </c>
      <c r="H18" s="80"/>
      <c r="I18" s="80"/>
      <c r="J18" s="80"/>
      <c r="K18" s="80"/>
      <c r="L18" s="94"/>
      <c r="M18" s="80">
        <f t="shared" si="2"/>
        <v>0</v>
      </c>
      <c r="N18" s="80"/>
      <c r="O18" s="80"/>
      <c r="P18" s="80"/>
      <c r="Q18" s="80"/>
    </row>
    <row r="19" spans="1:17">
      <c r="A19" s="24">
        <v>12</v>
      </c>
      <c r="B19" s="24" t="s">
        <v>44</v>
      </c>
      <c r="C19" s="122">
        <v>2495</v>
      </c>
      <c r="D19" s="119">
        <v>2000</v>
      </c>
      <c r="E19" s="80"/>
      <c r="F19" s="80">
        <f t="shared" si="0"/>
        <v>0</v>
      </c>
      <c r="G19" s="80">
        <f t="shared" si="1"/>
        <v>0</v>
      </c>
      <c r="H19" s="80"/>
      <c r="I19" s="80"/>
      <c r="J19" s="80"/>
      <c r="K19" s="80"/>
      <c r="L19" s="94"/>
      <c r="M19" s="94">
        <f t="shared" si="2"/>
        <v>0</v>
      </c>
      <c r="N19" s="80"/>
      <c r="O19" s="80"/>
      <c r="P19" s="80"/>
      <c r="Q19" s="80"/>
    </row>
    <row r="20" spans="1:17">
      <c r="A20" s="24">
        <v>13</v>
      </c>
      <c r="B20" s="24" t="s">
        <v>97</v>
      </c>
      <c r="C20" s="123">
        <v>100</v>
      </c>
      <c r="D20" s="119">
        <v>100</v>
      </c>
      <c r="E20" s="80"/>
      <c r="F20" s="80">
        <f t="shared" si="0"/>
        <v>0</v>
      </c>
      <c r="G20" s="80">
        <f t="shared" si="1"/>
        <v>0</v>
      </c>
      <c r="H20" s="80"/>
      <c r="I20" s="80"/>
      <c r="J20" s="80"/>
      <c r="K20" s="80"/>
      <c r="L20" s="80"/>
      <c r="M20" s="80">
        <f t="shared" si="2"/>
        <v>0</v>
      </c>
      <c r="N20" s="80"/>
      <c r="O20" s="80"/>
      <c r="P20" s="80"/>
      <c r="Q20" s="80"/>
    </row>
    <row r="21" spans="1:17">
      <c r="A21" s="24">
        <v>14</v>
      </c>
      <c r="B21" s="24" t="s">
        <v>64</v>
      </c>
      <c r="C21" s="118">
        <v>1300</v>
      </c>
      <c r="D21" s="119">
        <v>1000</v>
      </c>
      <c r="E21" s="80"/>
      <c r="F21" s="80"/>
      <c r="G21" s="80">
        <f t="shared" si="1"/>
        <v>0</v>
      </c>
      <c r="H21" s="80"/>
      <c r="I21" s="80"/>
      <c r="J21" s="80"/>
      <c r="K21" s="80"/>
      <c r="L21" s="94"/>
      <c r="M21" s="80">
        <f t="shared" si="2"/>
        <v>0</v>
      </c>
      <c r="N21" s="80"/>
      <c r="O21" s="80"/>
      <c r="P21" s="80"/>
      <c r="Q21" s="80"/>
    </row>
    <row r="22" spans="1:17">
      <c r="A22" s="24">
        <v>15</v>
      </c>
      <c r="B22" s="24" t="s">
        <v>66</v>
      </c>
      <c r="C22" s="118">
        <v>4627</v>
      </c>
      <c r="D22" s="119">
        <v>4627</v>
      </c>
      <c r="E22" s="94"/>
      <c r="F22" s="80">
        <f t="shared" si="0"/>
        <v>0</v>
      </c>
      <c r="G22" s="80">
        <f t="shared" si="1"/>
        <v>0</v>
      </c>
      <c r="H22" s="94"/>
      <c r="I22" s="94"/>
      <c r="J22" s="94"/>
      <c r="K22" s="80"/>
      <c r="L22" s="80"/>
      <c r="M22" s="80">
        <f t="shared" si="2"/>
        <v>0</v>
      </c>
      <c r="N22" s="80"/>
      <c r="O22" s="80"/>
      <c r="P22" s="80"/>
      <c r="Q22" s="80"/>
    </row>
    <row r="23" spans="1:17">
      <c r="A23" s="24">
        <v>16</v>
      </c>
      <c r="B23" s="24" t="s">
        <v>100</v>
      </c>
      <c r="C23" s="118">
        <v>2207.6</v>
      </c>
      <c r="D23" s="116">
        <v>2063</v>
      </c>
      <c r="E23" s="43"/>
      <c r="F23" s="80">
        <f t="shared" si="0"/>
        <v>0</v>
      </c>
      <c r="G23" s="80">
        <f t="shared" si="1"/>
        <v>0</v>
      </c>
      <c r="H23" s="43"/>
      <c r="I23" s="43"/>
      <c r="J23" s="43"/>
      <c r="K23" s="43"/>
      <c r="L23" s="43"/>
      <c r="M23" s="80">
        <f t="shared" si="2"/>
        <v>0</v>
      </c>
      <c r="N23" s="43"/>
      <c r="O23" s="43"/>
      <c r="P23" s="43"/>
      <c r="Q23" s="43"/>
    </row>
    <row r="24" spans="1:17">
      <c r="A24" s="24">
        <v>17</v>
      </c>
      <c r="B24" s="24" t="s">
        <v>67</v>
      </c>
      <c r="C24" s="118">
        <v>1120</v>
      </c>
      <c r="D24" s="119">
        <v>1120</v>
      </c>
      <c r="E24" s="80"/>
      <c r="F24" s="80">
        <f t="shared" si="0"/>
        <v>0</v>
      </c>
      <c r="G24" s="80">
        <f t="shared" si="1"/>
        <v>0</v>
      </c>
      <c r="H24" s="80"/>
      <c r="I24" s="80"/>
      <c r="J24" s="80"/>
      <c r="K24" s="80"/>
      <c r="L24" s="94"/>
      <c r="M24" s="80">
        <f t="shared" si="2"/>
        <v>0</v>
      </c>
      <c r="N24" s="80"/>
      <c r="O24" s="80"/>
      <c r="P24" s="80"/>
      <c r="Q24" s="80"/>
    </row>
    <row r="25" spans="1:17">
      <c r="A25" s="24">
        <v>18</v>
      </c>
      <c r="B25" s="24" t="s">
        <v>17</v>
      </c>
      <c r="C25" s="123"/>
      <c r="D25" s="124"/>
      <c r="E25" s="93"/>
      <c r="F25" s="80">
        <f t="shared" si="0"/>
        <v>0</v>
      </c>
      <c r="G25" s="80">
        <f t="shared" si="1"/>
        <v>0</v>
      </c>
      <c r="H25" s="93"/>
      <c r="I25" s="93"/>
      <c r="J25" s="93"/>
      <c r="K25" s="93"/>
      <c r="L25" s="93"/>
      <c r="M25" s="80">
        <f t="shared" si="2"/>
        <v>0</v>
      </c>
      <c r="N25" s="93"/>
      <c r="O25" s="93"/>
      <c r="P25" s="93"/>
      <c r="Q25" s="93"/>
    </row>
    <row r="26" spans="1:17">
      <c r="A26" s="24">
        <v>19</v>
      </c>
      <c r="B26" s="33" t="s">
        <v>18</v>
      </c>
      <c r="C26" s="115">
        <f>SUM(C8:C25)</f>
        <v>79645.5</v>
      </c>
      <c r="D26" s="115">
        <f>SUM(D8:D25)</f>
        <v>75048.7</v>
      </c>
      <c r="E26" s="43">
        <f>SUM(E8:E25)</f>
        <v>0</v>
      </c>
      <c r="F26" s="80">
        <f t="shared" si="0"/>
        <v>0</v>
      </c>
      <c r="G26" s="80">
        <f t="shared" si="1"/>
        <v>0</v>
      </c>
      <c r="H26" s="43">
        <f t="shared" ref="H26:Q26" si="3">SUM(H8:H25)</f>
        <v>0</v>
      </c>
      <c r="I26" s="43">
        <f t="shared" si="3"/>
        <v>0</v>
      </c>
      <c r="J26" s="43">
        <f t="shared" si="3"/>
        <v>0</v>
      </c>
      <c r="K26" s="43">
        <f t="shared" si="3"/>
        <v>0</v>
      </c>
      <c r="L26" s="43">
        <f t="shared" si="3"/>
        <v>0</v>
      </c>
      <c r="M26" s="80">
        <f t="shared" si="3"/>
        <v>0</v>
      </c>
      <c r="N26" s="80">
        <f t="shared" si="3"/>
        <v>0</v>
      </c>
      <c r="O26" s="80">
        <f t="shared" si="3"/>
        <v>0</v>
      </c>
      <c r="P26" s="80">
        <f t="shared" si="3"/>
        <v>0</v>
      </c>
      <c r="Q26" s="80">
        <f t="shared" si="3"/>
        <v>0</v>
      </c>
    </row>
    <row r="27" spans="1:17">
      <c r="A27" s="24">
        <v>20</v>
      </c>
      <c r="B27" s="24" t="s">
        <v>19</v>
      </c>
      <c r="C27" s="108">
        <v>23200</v>
      </c>
      <c r="D27" s="125">
        <v>21700</v>
      </c>
      <c r="E27" s="16"/>
      <c r="F27" s="80">
        <f t="shared" si="0"/>
        <v>0</v>
      </c>
      <c r="G27" s="80">
        <f t="shared" si="1"/>
        <v>0</v>
      </c>
      <c r="H27" s="16"/>
      <c r="I27" s="16"/>
      <c r="J27" s="16"/>
      <c r="K27" s="16"/>
      <c r="L27" s="212"/>
      <c r="M27" s="80">
        <f t="shared" si="2"/>
        <v>0</v>
      </c>
      <c r="N27" s="16"/>
      <c r="O27" s="16"/>
      <c r="P27" s="16"/>
      <c r="Q27" s="16"/>
    </row>
    <row r="28" spans="1:17">
      <c r="A28" s="24">
        <v>21</v>
      </c>
      <c r="B28" s="24" t="s">
        <v>20</v>
      </c>
      <c r="C28" s="95"/>
      <c r="D28" s="125"/>
      <c r="E28" s="16"/>
      <c r="F28" s="80">
        <f t="shared" si="0"/>
        <v>0</v>
      </c>
      <c r="G28" s="80">
        <f t="shared" si="1"/>
        <v>0</v>
      </c>
      <c r="H28" s="16"/>
      <c r="I28" s="16"/>
      <c r="J28" s="16"/>
      <c r="K28" s="16"/>
      <c r="L28" s="16"/>
      <c r="M28" s="80">
        <f t="shared" si="2"/>
        <v>0</v>
      </c>
      <c r="N28" s="16"/>
      <c r="O28" s="16"/>
      <c r="P28" s="16"/>
      <c r="Q28" s="16"/>
    </row>
    <row r="29" spans="1:17">
      <c r="A29" s="16">
        <v>22</v>
      </c>
      <c r="B29" s="33" t="s">
        <v>21</v>
      </c>
      <c r="C29" s="126">
        <f>SUM(C26:C28)</f>
        <v>102845.5</v>
      </c>
      <c r="D29" s="127">
        <f>SUM(D26:D28)</f>
        <v>96748.7</v>
      </c>
      <c r="E29" s="105">
        <f>SUM(E26:E28)</f>
        <v>0</v>
      </c>
      <c r="F29" s="105">
        <f>SUM(F26:F28)</f>
        <v>0</v>
      </c>
      <c r="G29" s="105">
        <f t="shared" ref="G29:L29" si="4">SUM(G26:G28)</f>
        <v>0</v>
      </c>
      <c r="H29" s="105">
        <f t="shared" si="4"/>
        <v>0</v>
      </c>
      <c r="I29" s="105">
        <f t="shared" si="4"/>
        <v>0</v>
      </c>
      <c r="J29" s="105">
        <f t="shared" si="4"/>
        <v>0</v>
      </c>
      <c r="K29" s="105">
        <f t="shared" si="4"/>
        <v>0</v>
      </c>
      <c r="L29" s="211">
        <f t="shared" si="4"/>
        <v>0</v>
      </c>
      <c r="M29" s="105">
        <f>SUM(M26:M28)</f>
        <v>0</v>
      </c>
      <c r="N29" s="105">
        <f t="shared" ref="N29" si="5">SUM(N26:N28)</f>
        <v>0</v>
      </c>
      <c r="O29" s="105">
        <f t="shared" ref="O29" si="6">SUM(O26:O28)</f>
        <v>0</v>
      </c>
      <c r="P29" s="105">
        <f t="shared" ref="P29:Q29" si="7">SUM(P26:P28)</f>
        <v>0</v>
      </c>
      <c r="Q29" s="105">
        <f t="shared" si="7"/>
        <v>0</v>
      </c>
    </row>
    <row r="30" spans="1:17">
      <c r="A30" s="16">
        <v>23</v>
      </c>
      <c r="B30" s="33">
        <v>2022</v>
      </c>
      <c r="C30" s="128"/>
      <c r="D30" s="125"/>
      <c r="E30" s="16"/>
      <c r="F30" s="16">
        <v>2221</v>
      </c>
      <c r="G30" s="105"/>
      <c r="H30" s="16"/>
      <c r="I30" s="16"/>
      <c r="J30" s="16"/>
      <c r="K30" s="16"/>
      <c r="L30" s="16">
        <v>2221</v>
      </c>
      <c r="M30" s="80"/>
      <c r="N30" s="16"/>
      <c r="O30" s="16"/>
      <c r="P30" s="16"/>
      <c r="Q30" s="16"/>
    </row>
  </sheetData>
  <mergeCells count="4">
    <mergeCell ref="B2:N2"/>
    <mergeCell ref="B3:N3"/>
    <mergeCell ref="B4:N4"/>
    <mergeCell ref="F5:L5"/>
  </mergeCells>
  <pageMargins left="0.41666666666666669" right="0.19791666666666666" top="0.26041666666666669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молоко</vt:lpstr>
      <vt:lpstr>корма</vt:lpstr>
      <vt:lpstr>осадки</vt:lpstr>
      <vt:lpstr>подг. почвы</vt:lpstr>
      <vt:lpstr>технические</vt:lpstr>
      <vt:lpstr>сев озимых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2023-08-25T04:53:08Z</dcterms:modified>
</cp:coreProperties>
</file>