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Лист1!$C$1:$V$76</definedName>
    <definedName name="_xlnm.Print_Area" localSheetId="1">Лист2!$A$1:$V$72</definedName>
    <definedName name="_xlnm.Print_Area" localSheetId="2">Лист3!$B$1:$AD$78</definedName>
  </definedNames>
  <calcPr calcId="125725"/>
</workbook>
</file>

<file path=xl/calcChain.xml><?xml version="1.0" encoding="utf-8"?>
<calcChain xmlns="http://schemas.openxmlformats.org/spreadsheetml/2006/main">
  <c r="O21" i="2"/>
  <c r="P20"/>
  <c r="P19"/>
  <c r="P18"/>
  <c r="P17"/>
  <c r="P16"/>
  <c r="P15"/>
  <c r="P14"/>
  <c r="P13"/>
  <c r="P12"/>
  <c r="P11"/>
  <c r="J20"/>
  <c r="J19"/>
  <c r="J18"/>
  <c r="J17"/>
  <c r="J16"/>
  <c r="J15"/>
  <c r="J14"/>
  <c r="J13"/>
  <c r="J12"/>
  <c r="J11"/>
  <c r="I21"/>
  <c r="K21"/>
  <c r="L20"/>
  <c r="L19"/>
  <c r="L18"/>
  <c r="L17"/>
  <c r="L16"/>
  <c r="L15"/>
  <c r="L14"/>
  <c r="L13"/>
  <c r="L12"/>
  <c r="L11"/>
  <c r="N20"/>
  <c r="N19"/>
  <c r="N18"/>
  <c r="N17"/>
  <c r="N16"/>
  <c r="N15"/>
  <c r="N14"/>
  <c r="N13"/>
  <c r="N12"/>
  <c r="N11"/>
  <c r="M21"/>
  <c r="K38"/>
  <c r="L37"/>
  <c r="L36"/>
  <c r="L35"/>
  <c r="L34"/>
  <c r="L33"/>
  <c r="L32"/>
  <c r="L31"/>
  <c r="L30"/>
  <c r="L29"/>
  <c r="N37"/>
  <c r="N36"/>
  <c r="N35"/>
  <c r="N34"/>
  <c r="N33"/>
  <c r="N32"/>
  <c r="N31"/>
  <c r="N30"/>
  <c r="N29"/>
  <c r="M38"/>
  <c r="K72"/>
  <c r="L50"/>
  <c r="L55" s="1"/>
  <c r="L60"/>
  <c r="L65" s="1"/>
  <c r="L49"/>
  <c r="L54" s="1"/>
  <c r="L59" s="1"/>
  <c r="L48"/>
  <c r="L53" s="1"/>
  <c r="L47"/>
  <c r="L52" s="1"/>
  <c r="L57" s="1"/>
  <c r="L46"/>
  <c r="L51" s="1"/>
  <c r="L56" s="1"/>
  <c r="L61" s="1"/>
  <c r="S21" i="3"/>
  <c r="S20"/>
  <c r="S19"/>
  <c r="S18"/>
  <c r="S17"/>
  <c r="S16"/>
  <c r="S15"/>
  <c r="S14"/>
  <c r="S13"/>
  <c r="S12"/>
  <c r="M21"/>
  <c r="M20"/>
  <c r="M19"/>
  <c r="M18"/>
  <c r="M17"/>
  <c r="M16"/>
  <c r="M15"/>
  <c r="M14"/>
  <c r="M13"/>
  <c r="M12"/>
  <c r="Z48"/>
  <c r="Z50" s="1"/>
  <c r="Z52" s="1"/>
  <c r="Z54" s="1"/>
  <c r="Z56" s="1"/>
  <c r="Z58" s="1"/>
  <c r="Z60" s="1"/>
  <c r="Z62" s="1"/>
  <c r="Z64" s="1"/>
  <c r="Z66" s="1"/>
  <c r="Z68" s="1"/>
  <c r="Z70" s="1"/>
  <c r="Z72" s="1"/>
  <c r="Z47"/>
  <c r="Z49" s="1"/>
  <c r="Z51" s="1"/>
  <c r="Z53" s="1"/>
  <c r="Z55" s="1"/>
  <c r="Z57" s="1"/>
  <c r="Z59" s="1"/>
  <c r="Z61" s="1"/>
  <c r="Z63" s="1"/>
  <c r="Z65" s="1"/>
  <c r="Z67" s="1"/>
  <c r="Z69" s="1"/>
  <c r="Z71" s="1"/>
  <c r="Z73" s="1"/>
  <c r="AB48"/>
  <c r="AB50" s="1"/>
  <c r="AB52" s="1"/>
  <c r="AB54" s="1"/>
  <c r="AB56" s="1"/>
  <c r="AB58" s="1"/>
  <c r="AB60" s="1"/>
  <c r="AB62" s="1"/>
  <c r="AB64" s="1"/>
  <c r="AB66" s="1"/>
  <c r="AB68" s="1"/>
  <c r="AB70" s="1"/>
  <c r="AB72" s="1"/>
  <c r="AB47"/>
  <c r="AB49" s="1"/>
  <c r="AB51" s="1"/>
  <c r="AB53" s="1"/>
  <c r="AB55" s="1"/>
  <c r="AB57" s="1"/>
  <c r="AB59" s="1"/>
  <c r="AB61" s="1"/>
  <c r="AB63" s="1"/>
  <c r="AB65" s="1"/>
  <c r="AB67" s="1"/>
  <c r="AB69" s="1"/>
  <c r="AB71" s="1"/>
  <c r="AB73" s="1"/>
  <c r="AD48"/>
  <c r="AD50" s="1"/>
  <c r="AD52" s="1"/>
  <c r="AD54" s="1"/>
  <c r="AD56" s="1"/>
  <c r="AD58" s="1"/>
  <c r="AD60" s="1"/>
  <c r="AD62" s="1"/>
  <c r="AD64" s="1"/>
  <c r="AD66" s="1"/>
  <c r="AD68" s="1"/>
  <c r="AD70" s="1"/>
  <c r="AD72" s="1"/>
  <c r="AD47"/>
  <c r="AD49" s="1"/>
  <c r="AD51" s="1"/>
  <c r="AD53" s="1"/>
  <c r="AD55" s="1"/>
  <c r="AD57" s="1"/>
  <c r="AD59" s="1"/>
  <c r="AD61" s="1"/>
  <c r="AD63" s="1"/>
  <c r="AD65" s="1"/>
  <c r="AD67" s="1"/>
  <c r="AD69" s="1"/>
  <c r="AD71" s="1"/>
  <c r="AD73" s="1"/>
  <c r="X48"/>
  <c r="X50" s="1"/>
  <c r="X52" s="1"/>
  <c r="X54" s="1"/>
  <c r="X56" s="1"/>
  <c r="X58" s="1"/>
  <c r="X60" s="1"/>
  <c r="X62" s="1"/>
  <c r="X64" s="1"/>
  <c r="X66" s="1"/>
  <c r="X68" s="1"/>
  <c r="X70" s="1"/>
  <c r="X72" s="1"/>
  <c r="X47"/>
  <c r="X49" s="1"/>
  <c r="X51" s="1"/>
  <c r="X53" s="1"/>
  <c r="X55" s="1"/>
  <c r="X57" s="1"/>
  <c r="X59" s="1"/>
  <c r="X61" s="1"/>
  <c r="X63" s="1"/>
  <c r="X65" s="1"/>
  <c r="X67" s="1"/>
  <c r="X69" s="1"/>
  <c r="X71" s="1"/>
  <c r="X73" s="1"/>
  <c r="V48"/>
  <c r="V50" s="1"/>
  <c r="V52" s="1"/>
  <c r="V54" s="1"/>
  <c r="V56" s="1"/>
  <c r="V58" s="1"/>
  <c r="V60" s="1"/>
  <c r="V62" s="1"/>
  <c r="V64" s="1"/>
  <c r="V66" s="1"/>
  <c r="V68" s="1"/>
  <c r="V70" s="1"/>
  <c r="V72" s="1"/>
  <c r="V47"/>
  <c r="V49" s="1"/>
  <c r="V51" s="1"/>
  <c r="V53" s="1"/>
  <c r="V55" s="1"/>
  <c r="V57" s="1"/>
  <c r="V59" s="1"/>
  <c r="V61" s="1"/>
  <c r="V63" s="1"/>
  <c r="V65" s="1"/>
  <c r="V67" s="1"/>
  <c r="V69" s="1"/>
  <c r="V71" s="1"/>
  <c r="V73" s="1"/>
  <c r="S61"/>
  <c r="S72"/>
  <c r="S71"/>
  <c r="S70"/>
  <c r="S69"/>
  <c r="S68"/>
  <c r="S67"/>
  <c r="S66"/>
  <c r="S65"/>
  <c r="S64"/>
  <c r="S63"/>
  <c r="S62"/>
  <c r="S60"/>
  <c r="S59"/>
  <c r="S58"/>
  <c r="S57"/>
  <c r="S56"/>
  <c r="S55"/>
  <c r="S54"/>
  <c r="S53"/>
  <c r="S52"/>
  <c r="S51"/>
  <c r="S50"/>
  <c r="S49"/>
  <c r="S48"/>
  <c r="T48" s="1"/>
  <c r="S47"/>
  <c r="T47" s="1"/>
  <c r="R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N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M48"/>
  <c r="M50" s="1"/>
  <c r="M52" s="1"/>
  <c r="M54" s="1"/>
  <c r="M56" s="1"/>
  <c r="M58" s="1"/>
  <c r="M60" s="1"/>
  <c r="M62" s="1"/>
  <c r="M64" s="1"/>
  <c r="M66" s="1"/>
  <c r="M68" s="1"/>
  <c r="M70" s="1"/>
  <c r="M72" s="1"/>
  <c r="M47"/>
  <c r="M49" s="1"/>
  <c r="M51" s="1"/>
  <c r="M53" s="1"/>
  <c r="M55" s="1"/>
  <c r="M57" s="1"/>
  <c r="M59" s="1"/>
  <c r="M61" s="1"/>
  <c r="M63" s="1"/>
  <c r="M65" s="1"/>
  <c r="M67" s="1"/>
  <c r="M69" s="1"/>
  <c r="M71" s="1"/>
  <c r="M73" s="1"/>
  <c r="I48"/>
  <c r="I50" s="1"/>
  <c r="I52" s="1"/>
  <c r="I54" s="1"/>
  <c r="I56" s="1"/>
  <c r="I58" s="1"/>
  <c r="I60" s="1"/>
  <c r="I62" s="1"/>
  <c r="I64" s="1"/>
  <c r="I66" s="1"/>
  <c r="I68" s="1"/>
  <c r="I70" s="1"/>
  <c r="I72" s="1"/>
  <c r="I47"/>
  <c r="I49" s="1"/>
  <c r="I51" s="1"/>
  <c r="I53" s="1"/>
  <c r="I55" s="1"/>
  <c r="I57" s="1"/>
  <c r="I59" s="1"/>
  <c r="I61" s="1"/>
  <c r="I63" s="1"/>
  <c r="I65" s="1"/>
  <c r="I67" s="1"/>
  <c r="I69" s="1"/>
  <c r="I71" s="1"/>
  <c r="I73" s="1"/>
  <c r="T50" l="1"/>
  <c r="T52" s="1"/>
  <c r="T54" s="1"/>
  <c r="T56" s="1"/>
  <c r="T58" s="1"/>
  <c r="T60" s="1"/>
  <c r="D13"/>
  <c r="F12" i="2" s="1"/>
  <c r="E12" s="1"/>
  <c r="O26" i="1" s="1"/>
  <c r="S26" s="1"/>
  <c r="D17" i="3"/>
  <c r="F16" i="2" s="1"/>
  <c r="E16" s="1"/>
  <c r="O30" i="1" s="1"/>
  <c r="S30" s="1"/>
  <c r="D21" i="3"/>
  <c r="F20" i="2" s="1"/>
  <c r="E20" s="1"/>
  <c r="O34" i="1" s="1"/>
  <c r="S34" s="1"/>
  <c r="L21" i="2"/>
  <c r="J21"/>
  <c r="D12" i="3"/>
  <c r="F11" i="2" s="1"/>
  <c r="E11" s="1"/>
  <c r="D16" i="3"/>
  <c r="F15" i="2" s="1"/>
  <c r="E15" s="1"/>
  <c r="O29" i="1" s="1"/>
  <c r="S29" s="1"/>
  <c r="D20" i="3"/>
  <c r="F19" i="2" s="1"/>
  <c r="E19" s="1"/>
  <c r="O33" i="1" s="1"/>
  <c r="S33" s="1"/>
  <c r="N21" i="2"/>
  <c r="P21"/>
  <c r="O73" i="3"/>
  <c r="D15"/>
  <c r="F14" i="2" s="1"/>
  <c r="E14" s="1"/>
  <c r="O28" i="1" s="1"/>
  <c r="S28" s="1"/>
  <c r="D18" i="3"/>
  <c r="F17" i="2" s="1"/>
  <c r="E17" s="1"/>
  <c r="O31" i="1" s="1"/>
  <c r="S31" s="1"/>
  <c r="T49" i="3"/>
  <c r="T51" s="1"/>
  <c r="T53" s="1"/>
  <c r="T55" s="1"/>
  <c r="T57" s="1"/>
  <c r="T59" s="1"/>
  <c r="T61" s="1"/>
  <c r="T63" s="1"/>
  <c r="T65" s="1"/>
  <c r="T67" s="1"/>
  <c r="T69" s="1"/>
  <c r="T71" s="1"/>
  <c r="D19"/>
  <c r="F18" i="2" s="1"/>
  <c r="E18" s="1"/>
  <c r="O32" i="1" s="1"/>
  <c r="S32" s="1"/>
  <c r="Q73" i="3"/>
  <c r="T62"/>
  <c r="T64" s="1"/>
  <c r="T66" s="1"/>
  <c r="T68" s="1"/>
  <c r="T70" s="1"/>
  <c r="T72" s="1"/>
  <c r="D14"/>
  <c r="F13" i="2" s="1"/>
  <c r="E13" s="1"/>
  <c r="O27" i="1" s="1"/>
  <c r="S27" s="1"/>
  <c r="L38" i="2"/>
  <c r="S73" i="3"/>
  <c r="N38" i="2"/>
  <c r="O25" i="1"/>
  <c r="S25" s="1"/>
  <c r="L62" i="2"/>
  <c r="L67" s="1"/>
  <c r="L64"/>
  <c r="L69" s="1"/>
  <c r="L66"/>
  <c r="L71" s="1"/>
  <c r="L58"/>
  <c r="L63" s="1"/>
  <c r="L70"/>
  <c r="E73" i="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G47" s="1"/>
  <c r="AD31"/>
  <c r="AD33" s="1"/>
  <c r="AD35" s="1"/>
  <c r="AD37" s="1"/>
  <c r="AD39" s="1"/>
  <c r="AD30"/>
  <c r="AD32" s="1"/>
  <c r="AD34" s="1"/>
  <c r="AD36" s="1"/>
  <c r="AD38" s="1"/>
  <c r="AB31"/>
  <c r="AB33" s="1"/>
  <c r="AB35" s="1"/>
  <c r="AB37" s="1"/>
  <c r="AB39" s="1"/>
  <c r="AB30"/>
  <c r="AB32" s="1"/>
  <c r="AB34" s="1"/>
  <c r="AB36" s="1"/>
  <c r="AB38" s="1"/>
  <c r="Z31"/>
  <c r="Z33" s="1"/>
  <c r="Z35" s="1"/>
  <c r="Z37" s="1"/>
  <c r="Z39" s="1"/>
  <c r="Z30"/>
  <c r="Z32" s="1"/>
  <c r="Z34" s="1"/>
  <c r="Z36" s="1"/>
  <c r="Z38" s="1"/>
  <c r="X30"/>
  <c r="X32" s="1"/>
  <c r="X34" s="1"/>
  <c r="X36" s="1"/>
  <c r="X38" s="1"/>
  <c r="X31"/>
  <c r="X33" s="1"/>
  <c r="X35" s="1"/>
  <c r="X37" s="1"/>
  <c r="X39" s="1"/>
  <c r="V31"/>
  <c r="V33" s="1"/>
  <c r="V35" s="1"/>
  <c r="V37" s="1"/>
  <c r="V39" s="1"/>
  <c r="V30"/>
  <c r="V32" s="1"/>
  <c r="V34" s="1"/>
  <c r="V36" s="1"/>
  <c r="V38" s="1"/>
  <c r="S31"/>
  <c r="S33" s="1"/>
  <c r="S35" s="1"/>
  <c r="S37" s="1"/>
  <c r="S39" s="1"/>
  <c r="S30"/>
  <c r="S32" s="1"/>
  <c r="S34" s="1"/>
  <c r="S36" s="1"/>
  <c r="S38" s="1"/>
  <c r="Q31"/>
  <c r="Q33" s="1"/>
  <c r="Q35" s="1"/>
  <c r="Q37" s="1"/>
  <c r="Q39" s="1"/>
  <c r="Q30"/>
  <c r="Q32" s="1"/>
  <c r="Q34" s="1"/>
  <c r="Q36" s="1"/>
  <c r="Q38" s="1"/>
  <c r="O38"/>
  <c r="O37"/>
  <c r="O36"/>
  <c r="O35"/>
  <c r="O34"/>
  <c r="O33"/>
  <c r="O32"/>
  <c r="O31"/>
  <c r="O30"/>
  <c r="N39"/>
  <c r="M31"/>
  <c r="M33" s="1"/>
  <c r="M35" s="1"/>
  <c r="M37" s="1"/>
  <c r="M39" s="1"/>
  <c r="M30"/>
  <c r="M32" s="1"/>
  <c r="M34" s="1"/>
  <c r="M36" s="1"/>
  <c r="M38" s="1"/>
  <c r="K31"/>
  <c r="K33" s="1"/>
  <c r="K35" s="1"/>
  <c r="K37" s="1"/>
  <c r="K39" s="1"/>
  <c r="K30"/>
  <c r="K32" s="1"/>
  <c r="K34" s="1"/>
  <c r="K36" s="1"/>
  <c r="K38" s="1"/>
  <c r="I31"/>
  <c r="I33" s="1"/>
  <c r="I35" s="1"/>
  <c r="I37" s="1"/>
  <c r="I39" s="1"/>
  <c r="I30"/>
  <c r="I32" s="1"/>
  <c r="I34" s="1"/>
  <c r="I36" s="1"/>
  <c r="I38" s="1"/>
  <c r="E39"/>
  <c r="F38"/>
  <c r="F37"/>
  <c r="F36"/>
  <c r="F35"/>
  <c r="F34"/>
  <c r="F33"/>
  <c r="F32"/>
  <c r="F31"/>
  <c r="F30"/>
  <c r="G30" s="1"/>
  <c r="O39" l="1"/>
  <c r="F39"/>
  <c r="T73"/>
  <c r="G48"/>
  <c r="G50" s="1"/>
  <c r="G52" s="1"/>
  <c r="G54" s="1"/>
  <c r="G56" s="1"/>
  <c r="G58" s="1"/>
  <c r="G60" s="1"/>
  <c r="G62" s="1"/>
  <c r="G64" s="1"/>
  <c r="G66" s="1"/>
  <c r="G68" s="1"/>
  <c r="G70" s="1"/>
  <c r="G72" s="1"/>
  <c r="D72" s="1"/>
  <c r="T30"/>
  <c r="T32" s="1"/>
  <c r="T34" s="1"/>
  <c r="T36" s="1"/>
  <c r="T38" s="1"/>
  <c r="F73"/>
  <c r="D22"/>
  <c r="F21" i="2" s="1"/>
  <c r="G32" i="3"/>
  <c r="G34" s="1"/>
  <c r="G36" s="1"/>
  <c r="G38" s="1"/>
  <c r="G31"/>
  <c r="G33" s="1"/>
  <c r="G35" s="1"/>
  <c r="G37" s="1"/>
  <c r="T31"/>
  <c r="T33" s="1"/>
  <c r="T35" s="1"/>
  <c r="T37" s="1"/>
  <c r="T39" s="1"/>
  <c r="G49"/>
  <c r="G51" s="1"/>
  <c r="G53" s="1"/>
  <c r="G55" s="1"/>
  <c r="G57" s="1"/>
  <c r="G59" s="1"/>
  <c r="G61" s="1"/>
  <c r="G63" s="1"/>
  <c r="G65" s="1"/>
  <c r="G67" s="1"/>
  <c r="G69" s="1"/>
  <c r="G71" s="1"/>
  <c r="D71" s="1"/>
  <c r="F70" i="2" s="1"/>
  <c r="E70" s="1"/>
  <c r="O74" i="1" s="1"/>
  <c r="S74" s="1"/>
  <c r="D67" i="3"/>
  <c r="F66" i="2" s="1"/>
  <c r="E66" s="1"/>
  <c r="O70" i="1" s="1"/>
  <c r="S70" s="1"/>
  <c r="E21" i="2"/>
  <c r="O35" i="1" s="1"/>
  <c r="S35" s="1"/>
  <c r="D47" i="3"/>
  <c r="F46" i="2" s="1"/>
  <c r="E46" s="1"/>
  <c r="O50" i="1" s="1"/>
  <c r="S50" s="1"/>
  <c r="L68" i="2"/>
  <c r="S22" i="3"/>
  <c r="R22"/>
  <c r="M22"/>
  <c r="L22"/>
  <c r="D55" l="1"/>
  <c r="F54" i="2" s="1"/>
  <c r="E54" s="1"/>
  <c r="O58" i="1" s="1"/>
  <c r="S58" s="1"/>
  <c r="D51" i="3"/>
  <c r="F50" i="2" s="1"/>
  <c r="E50" s="1"/>
  <c r="O54" i="1" s="1"/>
  <c r="S54" s="1"/>
  <c r="D60" i="3"/>
  <c r="F59" i="2" s="1"/>
  <c r="E59" s="1"/>
  <c r="O63" i="1" s="1"/>
  <c r="S63" s="1"/>
  <c r="D38" i="3"/>
  <c r="F37" i="2" s="1"/>
  <c r="E37" s="1"/>
  <c r="O46" i="1" s="1"/>
  <c r="S46" s="1"/>
  <c r="D64" i="3"/>
  <c r="F63" i="2" s="1"/>
  <c r="E63" s="1"/>
  <c r="O67" i="1" s="1"/>
  <c r="S67" s="1"/>
  <c r="D70" i="3"/>
  <c r="F69" i="2" s="1"/>
  <c r="E69" s="1"/>
  <c r="O73" i="1" s="1"/>
  <c r="S73" s="1"/>
  <c r="D58" i="3"/>
  <c r="F57" i="2" s="1"/>
  <c r="E57" s="1"/>
  <c r="O61" i="1" s="1"/>
  <c r="S61" s="1"/>
  <c r="D56" i="3"/>
  <c r="F55" i="2" s="1"/>
  <c r="E55" s="1"/>
  <c r="O59" i="1" s="1"/>
  <c r="S59" s="1"/>
  <c r="D63" i="3"/>
  <c r="F62" i="2" s="1"/>
  <c r="E62" s="1"/>
  <c r="O66" i="1" s="1"/>
  <c r="S66" s="1"/>
  <c r="D59" i="3"/>
  <c r="F58" i="2" s="1"/>
  <c r="E58" s="1"/>
  <c r="O62" i="1" s="1"/>
  <c r="S62" s="1"/>
  <c r="D61" i="3"/>
  <c r="F60" i="2" s="1"/>
  <c r="E60" s="1"/>
  <c r="O64" i="1" s="1"/>
  <c r="S64" s="1"/>
  <c r="D54" i="3"/>
  <c r="F53" i="2" s="1"/>
  <c r="E53" s="1"/>
  <c r="O57" i="1" s="1"/>
  <c r="S57" s="1"/>
  <c r="D48" i="3"/>
  <c r="F47" i="2" s="1"/>
  <c r="E47" s="1"/>
  <c r="O51" i="1" s="1"/>
  <c r="S51" s="1"/>
  <c r="G73" i="3"/>
  <c r="D62"/>
  <c r="F61" i="2" s="1"/>
  <c r="E61" s="1"/>
  <c r="O65" i="1" s="1"/>
  <c r="S65" s="1"/>
  <c r="D57" i="3"/>
  <c r="F56" i="2" s="1"/>
  <c r="E56" s="1"/>
  <c r="O60" i="1" s="1"/>
  <c r="S60" s="1"/>
  <c r="G39" i="3"/>
  <c r="D37"/>
  <c r="F36" i="2" s="1"/>
  <c r="E36" s="1"/>
  <c r="O45" i="1" s="1"/>
  <c r="S45" s="1"/>
  <c r="D69" i="3"/>
  <c r="F68" i="2" s="1"/>
  <c r="E68" s="1"/>
  <c r="D30" i="3"/>
  <c r="F29" i="2" s="1"/>
  <c r="E29" s="1"/>
  <c r="D36" i="3"/>
  <c r="F35" i="2" s="1"/>
  <c r="E35" s="1"/>
  <c r="O44" i="1" s="1"/>
  <c r="S44" s="1"/>
  <c r="D52" i="3"/>
  <c r="F51" i="2" s="1"/>
  <c r="E51" s="1"/>
  <c r="O55" i="1" s="1"/>
  <c r="S55" s="1"/>
  <c r="D66" i="3"/>
  <c r="F65" i="2" s="1"/>
  <c r="E65" s="1"/>
  <c r="O69" i="1" s="1"/>
  <c r="S69" s="1"/>
  <c r="D50" i="3"/>
  <c r="F49" i="2" s="1"/>
  <c r="E49" s="1"/>
  <c r="O53" i="1" s="1"/>
  <c r="S53" s="1"/>
  <c r="F71" i="2"/>
  <c r="E71" s="1"/>
  <c r="O75" i="1" s="1"/>
  <c r="S75" s="1"/>
  <c r="D49" i="3"/>
  <c r="F48" i="2" s="1"/>
  <c r="E48" s="1"/>
  <c r="O52" i="1" s="1"/>
  <c r="S52" s="1"/>
  <c r="D31" i="3"/>
  <c r="F30" i="2" s="1"/>
  <c r="E30" s="1"/>
  <c r="O39" i="1" s="1"/>
  <c r="S39" s="1"/>
  <c r="D65" i="3"/>
  <c r="F64" i="2" s="1"/>
  <c r="E64" s="1"/>
  <c r="O68" i="1" s="1"/>
  <c r="S68" s="1"/>
  <c r="D34" i="3"/>
  <c r="F33" i="2" s="1"/>
  <c r="E33" s="1"/>
  <c r="O42" i="1" s="1"/>
  <c r="S42" s="1"/>
  <c r="D33" i="3"/>
  <c r="F32" i="2" s="1"/>
  <c r="E32" s="1"/>
  <c r="O41" i="1" s="1"/>
  <c r="S41" s="1"/>
  <c r="D32" i="3"/>
  <c r="F31" i="2" s="1"/>
  <c r="E31" s="1"/>
  <c r="O40" i="1" s="1"/>
  <c r="S40" s="1"/>
  <c r="D53" i="3"/>
  <c r="F52" i="2" s="1"/>
  <c r="E52" s="1"/>
  <c r="O56" i="1" s="1"/>
  <c r="S56" s="1"/>
  <c r="D68" i="3"/>
  <c r="F67" i="2" s="1"/>
  <c r="E67" s="1"/>
  <c r="O71" i="1" s="1"/>
  <c r="S71" s="1"/>
  <c r="D35" i="3"/>
  <c r="F34" i="2" s="1"/>
  <c r="E34" s="1"/>
  <c r="O43" i="1" s="1"/>
  <c r="S43" s="1"/>
  <c r="L72" i="2"/>
  <c r="N76" i="1"/>
  <c r="M76"/>
  <c r="L76"/>
  <c r="K76"/>
  <c r="N47"/>
  <c r="M47"/>
  <c r="L47"/>
  <c r="K47"/>
  <c r="N35"/>
  <c r="K35"/>
  <c r="M35"/>
  <c r="O38" l="1"/>
  <c r="S38" s="1"/>
  <c r="E38" i="2"/>
  <c r="O47" i="1" s="1"/>
  <c r="S47" s="1"/>
  <c r="D73" i="3"/>
  <c r="F72" i="2" s="1"/>
  <c r="D39" i="3"/>
  <c r="F38" i="2" s="1"/>
  <c r="E72"/>
  <c r="O76" i="1" s="1"/>
  <c r="S76" s="1"/>
  <c r="O72"/>
  <c r="S72" s="1"/>
  <c r="L35"/>
</calcChain>
</file>

<file path=xl/sharedStrings.xml><?xml version="1.0" encoding="utf-8"?>
<sst xmlns="http://schemas.openxmlformats.org/spreadsheetml/2006/main" count="499" uniqueCount="147">
  <si>
    <t xml:space="preserve"> КРАТКОСРОЧНЫЙ ПЛАН</t>
  </si>
  <si>
    <t>Таблица 1</t>
  </si>
  <si>
    <t>№</t>
  </si>
  <si>
    <t>п/п</t>
  </si>
  <si>
    <t>Адрес МКД</t>
  </si>
  <si>
    <t>год</t>
  </si>
  <si>
    <t xml:space="preserve">вводва в зксплуатацию </t>
  </si>
  <si>
    <t xml:space="preserve">завершение последнего </t>
  </si>
  <si>
    <t xml:space="preserve">             2017 год</t>
  </si>
  <si>
    <t>Петровский городской округ Ставропольского края</t>
  </si>
  <si>
    <t xml:space="preserve">   материал стен</t>
  </si>
  <si>
    <t xml:space="preserve">  количество этажей</t>
  </si>
  <si>
    <t>количество подъездов</t>
  </si>
  <si>
    <t>кв.м</t>
  </si>
  <si>
    <t>всего</t>
  </si>
  <si>
    <t>чел.</t>
  </si>
  <si>
    <t>В том числе</t>
  </si>
  <si>
    <t>Стоимость капитального ремонта</t>
  </si>
  <si>
    <t>Всего:</t>
  </si>
  <si>
    <t>руб.</t>
  </si>
  <si>
    <t>руб./кв.м</t>
  </si>
  <si>
    <t>Итого: по Петровскому гордского округа Ставропольского края</t>
  </si>
  <si>
    <t>Кирпичные,
 каменные</t>
  </si>
  <si>
    <t>в том числе жилых помещений,
 находящихся в собственности раждан</t>
  </si>
  <si>
    <t>количество жителей, зарегистрированных в МКД
 на дату тверждения краткосрочного плана</t>
  </si>
  <si>
    <t>за счёт 
средств Фонда</t>
  </si>
  <si>
    <t>за счёт средств бюджета 
субьекта Российской Федерации</t>
  </si>
  <si>
    <t>за счёт средств
 мстного бюджета</t>
  </si>
  <si>
    <t>Удельная стоимость капитального 
ремонта 1 кв.м общей площади помищений МКД</t>
  </si>
  <si>
    <t>Предельная стоимость капитального ремонта
 1 кв.м общей площади помещений МКД</t>
  </si>
  <si>
    <t>Плановая дата 
завершения работ</t>
  </si>
  <si>
    <t>за счёт средств
 собственников помещений в МКД</t>
  </si>
  <si>
    <t>2018 год</t>
  </si>
  <si>
    <t>2019 год</t>
  </si>
  <si>
    <t>Прочие</t>
  </si>
  <si>
    <t>№
п/п</t>
  </si>
  <si>
    <t>Стоимость
капитального
ремонта
ВСЕГО</t>
  </si>
  <si>
    <t>Виды, установленные частью 1 статьи 166 Жилищного Кодекса Российской Федерации</t>
  </si>
  <si>
    <t>ремонт
внутрендомовых
инженерных
систем</t>
  </si>
  <si>
    <t>ремонт или замена
лифтового
 оборудования</t>
  </si>
  <si>
    <t>ремонт крыши
(3246,18)</t>
  </si>
  <si>
    <t>ремонт подвальных
помщений
(1572,23)</t>
  </si>
  <si>
    <t>ремонт фасада
(2796,60)</t>
  </si>
  <si>
    <t xml:space="preserve">
переустройство невентилируемой
крыши на
вентилируемую
крышу, 
устройство
выходов на кровлю</t>
  </si>
  <si>
    <t>установка
коллективных
(общественных)
ПУ и УУ</t>
  </si>
  <si>
    <t>другие
виды</t>
  </si>
  <si>
    <t>2017 год</t>
  </si>
  <si>
    <t>Петровский городской округ
Ставропольский край</t>
  </si>
  <si>
    <t>ед.</t>
  </si>
  <si>
    <t>куб.м</t>
  </si>
  <si>
    <t>Итого: по Петровскому городскому
округу Ставропольскому краю</t>
  </si>
  <si>
    <t>Петровский городской округ Ставропольский край</t>
  </si>
  <si>
    <t>Адрес
МКД</t>
  </si>
  <si>
    <t>п.м.</t>
  </si>
  <si>
    <t>инженерные сети</t>
  </si>
  <si>
    <t>водопогреватель</t>
  </si>
  <si>
    <t>в том чесле</t>
  </si>
  <si>
    <t>ремонт внутридомовых 
инженерных сетей</t>
  </si>
  <si>
    <t xml:space="preserve">холодного снабжения
(1851,35)
</t>
  </si>
  <si>
    <t>газоснабжения 
(2139,71)</t>
  </si>
  <si>
    <t xml:space="preserve">теплоснабжение
(2183,20)
</t>
  </si>
  <si>
    <t>электроснабжение
(735,09)</t>
  </si>
  <si>
    <t>установка коллективных
(общедомовых) 
ПУ и УУ</t>
  </si>
  <si>
    <t>в том числе</t>
  </si>
  <si>
    <t>водоотведение
(1346,6)</t>
  </si>
  <si>
    <t xml:space="preserve">горячего 
снабжения </t>
  </si>
  <si>
    <t>ПУ
горячего водоснабжения</t>
  </si>
  <si>
    <t>ПУ
холодного
водоснабжения</t>
  </si>
  <si>
    <t>ПУ
газоснабжения</t>
  </si>
  <si>
    <t>ПУ
теплоснабжения</t>
  </si>
  <si>
    <t>ПУ
электроснабжения</t>
  </si>
  <si>
    <t>Петровский городской округ
Ставропольского края</t>
  </si>
  <si>
    <t>Итого: по Петровскому городскому
округу Ставропольского края</t>
  </si>
  <si>
    <t>водоотведение
(1416,63)</t>
  </si>
  <si>
    <t xml:space="preserve">холодного снабжения
(1947,62)
</t>
  </si>
  <si>
    <t>газоснабжения 
(2250,97)</t>
  </si>
  <si>
    <t xml:space="preserve">теплоснабжение
(2296,73)
</t>
  </si>
  <si>
    <t>электроснабжение
(773,32)</t>
  </si>
  <si>
    <t>водоподогреватель</t>
  </si>
  <si>
    <t>газоснабжения 
(2363,52)</t>
  </si>
  <si>
    <t xml:space="preserve">теплоснабжение
(2411,56)
</t>
  </si>
  <si>
    <t>электроснабжение
(811,98)</t>
  </si>
  <si>
    <t>таблица 2.1</t>
  </si>
  <si>
    <t>ремонт подвальных
помщений
(1736,69)</t>
  </si>
  <si>
    <t xml:space="preserve">ремонт крыши
</t>
  </si>
  <si>
    <t xml:space="preserve">ремонт фасада
</t>
  </si>
  <si>
    <t xml:space="preserve">ремонт фундамента
</t>
  </si>
  <si>
    <t>ремонт фасада
(2942,02)</t>
  </si>
  <si>
    <t>ремонт подвальных
помщений
(1653,99)</t>
  </si>
  <si>
    <t>ремонт фундамента
(1440,61)</t>
  </si>
  <si>
    <t>г. Светлоград,
пл. Выставочная, д. 37 а</t>
  </si>
  <si>
    <t>г. Светлоград,
пл. Выставочная, д. 38</t>
  </si>
  <si>
    <t>г. Светлоград,
ул. Гагарина, д. 10</t>
  </si>
  <si>
    <t>г. Светлоград,
ул. Гагарина, д. 12</t>
  </si>
  <si>
    <t>г. Светлоград,
ул. Гагарина, д. 8</t>
  </si>
  <si>
    <t>г. Светлоград,
ул. Кирова, д. 23</t>
  </si>
  <si>
    <t>г. Светлоград,
ул. Комсомольская, д. 22</t>
  </si>
  <si>
    <t>г. Светлоград,
ул. Комсомольская, д. 32</t>
  </si>
  <si>
    <t>г. Светлоград,
ул. Фабричначя, д. 7</t>
  </si>
  <si>
    <t>г. Светлоград,
ул. Фабричначя, д. 8</t>
  </si>
  <si>
    <t>г. Светлоград,
ул. Пушкина, д. 10</t>
  </si>
  <si>
    <t>г. Светлоград,
пл. Выставочная, д. 1</t>
  </si>
  <si>
    <t>г. Светлоград,
пл. Выставочная, д. 10</t>
  </si>
  <si>
    <t>г. Светлоград,
пл. Выставочная, д. 11</t>
  </si>
  <si>
    <t>г. Светлоград,
пл. Выставочная, д. 12</t>
  </si>
  <si>
    <t>г. Светлоград,
пл. Выставочная, д. 14</t>
  </si>
  <si>
    <t>г. Светлоград,
пл. Выставочная, д. 15</t>
  </si>
  <si>
    <t>г. Светлоград,,
пл. Выставочная, д. 16</t>
  </si>
  <si>
    <t>г. Светлоград,
пл. Выставочная, д. 17</t>
  </si>
  <si>
    <t>г. Светлоград,
пл. Выставочная, д. 2</t>
  </si>
  <si>
    <t>г. Светлоград,
 пл. Выставочная, д. 3</t>
  </si>
  <si>
    <t>гш. Светлоград,
пл. Выставочная, д. 4</t>
  </si>
  <si>
    <t>г. Светлоград,  
пл. Выставочная, д. 5</t>
  </si>
  <si>
    <t>г. Светлоград, 
пл. Выставочная, д. 6</t>
  </si>
  <si>
    <t>г. Светлоград,
пл. Выставочная, д. 7</t>
  </si>
  <si>
    <t>г. Светлоград,
пл. Выставочная, д. 8</t>
  </si>
  <si>
    <t>г. Светлоград,
пл. Выставочная, д. 9</t>
  </si>
  <si>
    <t>г. Светлоград, 
ул. Гагарина, д. 14</t>
  </si>
  <si>
    <t>г. Светлоград,
ул. Железнадорожная, д. 2</t>
  </si>
  <si>
    <t>г. Светлоград,
ул. Калинина, д. 2</t>
  </si>
  <si>
    <t>г. Светлоград,
ул. Калинина, д. 11</t>
  </si>
  <si>
    <t>г. Светлоград,
ул. Кирова, д. 17</t>
  </si>
  <si>
    <t>г. Светлоград.
ул. Кирова, д. 19</t>
  </si>
  <si>
    <t>г. Светлоград,
ул. Кирова, д. 9</t>
  </si>
  <si>
    <t>г. Светлоград.
ул. Фабричная, д. 9</t>
  </si>
  <si>
    <t>г. Светлоград,
ул. Комсомольская, д. 34</t>
  </si>
  <si>
    <t>с. Высоцкое, 
ул. Центральная, д. 74</t>
  </si>
  <si>
    <t xml:space="preserve">Приложение
 к постановлению администрации
Петровского городского окурга
 Ставропольского края
</t>
  </si>
  <si>
    <t>В.В. Редькин</t>
  </si>
  <si>
    <t>Виды, установленным нормативным актом 
субъкта Российской Федерации</t>
  </si>
  <si>
    <t>Виды, установленным нормативным актом
 субъкта Российской Федерации</t>
  </si>
  <si>
    <t>Реестр многоквартирных домов, которые подлежат капитальному ремонту по видам ремонта</t>
  </si>
  <si>
    <t>Таблица 2.2</t>
  </si>
  <si>
    <t>Реестр многоквартирных домов по видам ремонта внутридомовых инженерных систем и установки 
систем коллективных (общедомовых) приборов учта и узлов управления</t>
  </si>
  <si>
    <t>Реализации региональной программы капитального ремонта общего имущества в многоквартирных домах, расположенных на территории Ставропольского края, на 2017 – 2019 годы</t>
  </si>
  <si>
    <t xml:space="preserve">                          </t>
  </si>
  <si>
    <t>Площадь 
помещений МКД:</t>
  </si>
  <si>
    <t xml:space="preserve">   </t>
  </si>
  <si>
    <t>утепление
 фасада</t>
  </si>
  <si>
    <t>утепление 
фасада</t>
  </si>
  <si>
    <t>инженерные
 сети</t>
  </si>
  <si>
    <t>Управляющий делами администрации</t>
  </si>
  <si>
    <t>Петровского городского округа</t>
  </si>
  <si>
    <t>Ставропольского края</t>
  </si>
  <si>
    <t xml:space="preserve"> </t>
  </si>
  <si>
    <t>общая площадь
 МКД, всего</t>
  </si>
  <si>
    <t>УТВЕРЖДЕН
 постановлением администрации
Петровского городского окурга
 Ставропольского края
от 12 февраля 2018 г. № 143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</si>
</sst>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0.000"/>
  </numFmts>
  <fonts count="17">
    <font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"/>
      <color theme="1"/>
      <name val="Times New Roman"/>
      <family val="1"/>
      <charset val="204"/>
    </font>
    <font>
      <sz val="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49">
    <xf numFmtId="0" fontId="0" fillId="0" borderId="0" xfId="0"/>
    <xf numFmtId="0" fontId="0" fillId="0" borderId="13" xfId="0" applyBorder="1"/>
    <xf numFmtId="0" fontId="0" fillId="0" borderId="0" xfId="0" applyBorder="1"/>
    <xf numFmtId="0" fontId="3" fillId="0" borderId="0" xfId="0" applyFont="1"/>
    <xf numFmtId="0" fontId="3" fillId="0" borderId="5" xfId="0" applyFont="1" applyBorder="1"/>
    <xf numFmtId="0" fontId="3" fillId="0" borderId="4" xfId="0" applyFont="1" applyBorder="1"/>
    <xf numFmtId="0" fontId="3" fillId="0" borderId="12" xfId="0" applyFont="1" applyBorder="1"/>
    <xf numFmtId="0" fontId="3" fillId="0" borderId="2" xfId="0" applyFont="1" applyBorder="1"/>
    <xf numFmtId="0" fontId="3" fillId="0" borderId="8" xfId="0" applyFont="1" applyBorder="1"/>
    <xf numFmtId="0" fontId="3" fillId="0" borderId="12" xfId="0" applyFont="1" applyBorder="1" applyAlignment="1">
      <alignment horizontal="left" vertical="top" wrapText="1"/>
    </xf>
    <xf numFmtId="2" fontId="3" fillId="0" borderId="12" xfId="0" applyNumberFormat="1" applyFont="1" applyBorder="1"/>
    <xf numFmtId="14" fontId="3" fillId="0" borderId="8" xfId="0" applyNumberFormat="1" applyFont="1" applyBorder="1"/>
    <xf numFmtId="0" fontId="3" fillId="0" borderId="12" xfId="0" applyFont="1" applyBorder="1" applyAlignment="1">
      <alignment horizontal="left" vertical="top"/>
    </xf>
    <xf numFmtId="4" fontId="3" fillId="0" borderId="12" xfId="0" applyNumberFormat="1" applyFont="1" applyBorder="1"/>
    <xf numFmtId="164" fontId="3" fillId="0" borderId="12" xfId="0" applyNumberFormat="1" applyFont="1" applyBorder="1"/>
    <xf numFmtId="0" fontId="4" fillId="0" borderId="12" xfId="0" applyFont="1" applyBorder="1"/>
    <xf numFmtId="164" fontId="4" fillId="0" borderId="12" xfId="0" applyNumberFormat="1" applyFont="1" applyBorder="1"/>
    <xf numFmtId="2" fontId="4" fillId="0" borderId="12" xfId="0" applyNumberFormat="1" applyFont="1" applyBorder="1"/>
    <xf numFmtId="0" fontId="3" fillId="0" borderId="9" xfId="0" applyFont="1" applyBorder="1"/>
    <xf numFmtId="0" fontId="4" fillId="0" borderId="10" xfId="0" applyFont="1" applyBorder="1"/>
    <xf numFmtId="0" fontId="3" fillId="0" borderId="10" xfId="0" applyFont="1" applyBorder="1"/>
    <xf numFmtId="0" fontId="4" fillId="0" borderId="8" xfId="0" applyFont="1" applyBorder="1"/>
    <xf numFmtId="4" fontId="4" fillId="0" borderId="12" xfId="0" applyNumberFormat="1" applyFont="1" applyBorder="1"/>
    <xf numFmtId="0" fontId="3" fillId="0" borderId="15" xfId="0" applyFont="1" applyBorder="1"/>
    <xf numFmtId="2" fontId="3" fillId="0" borderId="5" xfId="0" applyNumberFormat="1" applyFont="1" applyBorder="1"/>
    <xf numFmtId="0" fontId="3" fillId="0" borderId="6" xfId="0" applyFont="1" applyBorder="1"/>
    <xf numFmtId="0" fontId="3" fillId="0" borderId="14" xfId="0" applyFont="1" applyBorder="1"/>
    <xf numFmtId="0" fontId="3" fillId="0" borderId="1" xfId="0" applyFont="1" applyBorder="1"/>
    <xf numFmtId="2" fontId="3" fillId="0" borderId="6" xfId="0" applyNumberFormat="1" applyFont="1" applyBorder="1"/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/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2" fontId="1" fillId="0" borderId="0" xfId="0" applyNumberFormat="1" applyFont="1" applyBorder="1"/>
    <xf numFmtId="0" fontId="3" fillId="0" borderId="0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/>
    <xf numFmtId="0" fontId="5" fillId="0" borderId="5" xfId="0" applyFont="1" applyBorder="1"/>
    <xf numFmtId="0" fontId="5" fillId="0" borderId="4" xfId="0" applyFont="1" applyBorder="1"/>
    <xf numFmtId="0" fontId="5" fillId="0" borderId="12" xfId="0" applyFont="1" applyBorder="1"/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7" fillId="0" borderId="0" xfId="0" applyFont="1" applyBorder="1" applyAlignment="1"/>
    <xf numFmtId="0" fontId="7" fillId="0" borderId="0" xfId="0" applyFont="1" applyAlignment="1"/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0" fillId="0" borderId="0" xfId="0" applyFont="1"/>
    <xf numFmtId="0" fontId="5" fillId="0" borderId="0" xfId="0" applyFont="1"/>
    <xf numFmtId="0" fontId="5" fillId="0" borderId="10" xfId="0" applyFont="1" applyBorder="1"/>
    <xf numFmtId="0" fontId="14" fillId="0" borderId="10" xfId="0" applyFont="1" applyBorder="1"/>
    <xf numFmtId="0" fontId="5" fillId="0" borderId="8" xfId="0" applyFont="1" applyBorder="1"/>
    <xf numFmtId="2" fontId="5" fillId="0" borderId="6" xfId="0" applyNumberFormat="1" applyFont="1" applyBorder="1"/>
    <xf numFmtId="0" fontId="5" fillId="0" borderId="6" xfId="0" applyFont="1" applyBorder="1"/>
    <xf numFmtId="2" fontId="5" fillId="0" borderId="1" xfId="0" applyNumberFormat="1" applyFont="1" applyBorder="1"/>
    <xf numFmtId="165" fontId="5" fillId="0" borderId="6" xfId="0" applyNumberFormat="1" applyFont="1" applyBorder="1"/>
    <xf numFmtId="2" fontId="5" fillId="0" borderId="12" xfId="0" applyNumberFormat="1" applyFont="1" applyBorder="1"/>
    <xf numFmtId="165" fontId="5" fillId="0" borderId="12" xfId="0" applyNumberFormat="1" applyFont="1" applyBorder="1"/>
    <xf numFmtId="4" fontId="5" fillId="0" borderId="7" xfId="0" applyNumberFormat="1" applyFont="1" applyBorder="1"/>
    <xf numFmtId="165" fontId="5" fillId="0" borderId="7" xfId="0" applyNumberFormat="1" applyFont="1" applyBorder="1"/>
    <xf numFmtId="2" fontId="5" fillId="0" borderId="7" xfId="0" applyNumberFormat="1" applyFont="1" applyBorder="1"/>
    <xf numFmtId="4" fontId="5" fillId="0" borderId="12" xfId="0" applyNumberFormat="1" applyFont="1" applyBorder="1"/>
    <xf numFmtId="164" fontId="5" fillId="0" borderId="12" xfId="0" applyNumberFormat="1" applyFont="1" applyBorder="1"/>
    <xf numFmtId="164" fontId="13" fillId="0" borderId="8" xfId="0" applyNumberFormat="1" applyFont="1" applyBorder="1" applyAlignment="1"/>
    <xf numFmtId="164" fontId="13" fillId="0" borderId="6" xfId="0" applyNumberFormat="1" applyFont="1" applyBorder="1" applyAlignment="1"/>
    <xf numFmtId="0" fontId="13" fillId="0" borderId="6" xfId="0" applyFont="1" applyBorder="1"/>
    <xf numFmtId="2" fontId="13" fillId="0" borderId="1" xfId="0" applyNumberFormat="1" applyFont="1" applyBorder="1"/>
    <xf numFmtId="165" fontId="13" fillId="0" borderId="6" xfId="0" applyNumberFormat="1" applyFont="1" applyBorder="1" applyAlignment="1"/>
    <xf numFmtId="0" fontId="13" fillId="0" borderId="6" xfId="0" applyFont="1" applyBorder="1" applyAlignment="1"/>
    <xf numFmtId="165" fontId="13" fillId="0" borderId="6" xfId="0" applyNumberFormat="1" applyFont="1" applyBorder="1"/>
    <xf numFmtId="0" fontId="13" fillId="0" borderId="9" xfId="0" applyFont="1" applyBorder="1" applyAlignment="1"/>
    <xf numFmtId="0" fontId="13" fillId="0" borderId="10" xfId="0" applyFont="1" applyBorder="1" applyAlignment="1"/>
    <xf numFmtId="0" fontId="15" fillId="0" borderId="10" xfId="0" applyFont="1" applyBorder="1" applyAlignment="1"/>
    <xf numFmtId="0" fontId="13" fillId="0" borderId="8" xfId="0" applyFont="1" applyBorder="1" applyAlignment="1"/>
    <xf numFmtId="4" fontId="5" fillId="0" borderId="6" xfId="0" applyNumberFormat="1" applyFont="1" applyBorder="1"/>
    <xf numFmtId="4" fontId="5" fillId="0" borderId="5" xfId="0" applyNumberFormat="1" applyFont="1" applyBorder="1"/>
    <xf numFmtId="165" fontId="5" fillId="0" borderId="5" xfId="0" applyNumberFormat="1" applyFont="1" applyBorder="1"/>
    <xf numFmtId="2" fontId="5" fillId="0" borderId="5" xfId="0" applyNumberFormat="1" applyFont="1" applyBorder="1"/>
    <xf numFmtId="2" fontId="5" fillId="0" borderId="8" xfId="0" applyNumberFormat="1" applyFont="1" applyBorder="1"/>
    <xf numFmtId="4" fontId="13" fillId="0" borderId="12" xfId="0" applyNumberFormat="1" applyFont="1" applyBorder="1"/>
    <xf numFmtId="165" fontId="13" fillId="0" borderId="12" xfId="0" applyNumberFormat="1" applyFont="1" applyBorder="1"/>
    <xf numFmtId="2" fontId="13" fillId="0" borderId="12" xfId="0" applyNumberFormat="1" applyFont="1" applyBorder="1"/>
    <xf numFmtId="0" fontId="10" fillId="0" borderId="13" xfId="0" applyFont="1" applyBorder="1"/>
    <xf numFmtId="165" fontId="5" fillId="0" borderId="14" xfId="0" applyNumberFormat="1" applyFont="1" applyBorder="1"/>
    <xf numFmtId="165" fontId="5" fillId="0" borderId="10" xfId="0" applyNumberFormat="1" applyFont="1" applyBorder="1"/>
    <xf numFmtId="165" fontId="5" fillId="0" borderId="15" xfId="0" applyNumberFormat="1" applyFont="1" applyBorder="1"/>
    <xf numFmtId="4" fontId="13" fillId="0" borderId="12" xfId="0" applyNumberFormat="1" applyFont="1" applyBorder="1" applyAlignment="1"/>
    <xf numFmtId="2" fontId="13" fillId="0" borderId="12" xfId="0" applyNumberFormat="1" applyFont="1" applyBorder="1" applyAlignment="1"/>
    <xf numFmtId="0" fontId="13" fillId="0" borderId="12" xfId="0" applyFont="1" applyBorder="1"/>
    <xf numFmtId="2" fontId="13" fillId="0" borderId="8" xfId="0" applyNumberFormat="1" applyFont="1" applyBorder="1"/>
    <xf numFmtId="165" fontId="13" fillId="0" borderId="8" xfId="0" applyNumberFormat="1" applyFont="1" applyBorder="1"/>
    <xf numFmtId="165" fontId="13" fillId="0" borderId="9" xfId="0" applyNumberFormat="1" applyFont="1" applyBorder="1"/>
    <xf numFmtId="165" fontId="13" fillId="0" borderId="10" xfId="0" applyNumberFormat="1" applyFont="1" applyBorder="1"/>
    <xf numFmtId="2" fontId="5" fillId="0" borderId="0" xfId="0" applyNumberFormat="1" applyFont="1" applyBorder="1"/>
    <xf numFmtId="0" fontId="5" fillId="0" borderId="0" xfId="0" applyFont="1" applyAlignment="1">
      <alignment horizontal="left"/>
    </xf>
    <xf numFmtId="0" fontId="11" fillId="0" borderId="0" xfId="0" applyFont="1" applyBorder="1" applyAlignment="1"/>
    <xf numFmtId="0" fontId="5" fillId="0" borderId="0" xfId="0" applyFont="1" applyBorder="1"/>
    <xf numFmtId="0" fontId="11" fillId="0" borderId="0" xfId="0" applyFont="1" applyAlignment="1"/>
    <xf numFmtId="0" fontId="10" fillId="0" borderId="0" xfId="0" applyFont="1" applyAlignment="1">
      <alignment horizontal="left"/>
    </xf>
    <xf numFmtId="0" fontId="5" fillId="0" borderId="0" xfId="0" applyFont="1" applyBorder="1" applyAlignment="1">
      <alignment wrapText="1"/>
    </xf>
    <xf numFmtId="0" fontId="5" fillId="0" borderId="12" xfId="0" applyFont="1" applyBorder="1" applyAlignment="1"/>
    <xf numFmtId="0" fontId="5" fillId="0" borderId="1" xfId="0" applyFont="1" applyBorder="1"/>
    <xf numFmtId="0" fontId="16" fillId="0" borderId="10" xfId="0" applyFont="1" applyBorder="1"/>
    <xf numFmtId="0" fontId="16" fillId="0" borderId="12" xfId="0" applyFont="1" applyBorder="1"/>
    <xf numFmtId="0" fontId="5" fillId="0" borderId="2" xfId="0" applyFont="1" applyBorder="1"/>
    <xf numFmtId="0" fontId="5" fillId="0" borderId="9" xfId="0" applyFont="1" applyBorder="1"/>
    <xf numFmtId="165" fontId="5" fillId="0" borderId="8" xfId="0" applyNumberFormat="1" applyFont="1" applyBorder="1"/>
    <xf numFmtId="2" fontId="5" fillId="0" borderId="10" xfId="0" applyNumberFormat="1" applyFont="1" applyBorder="1"/>
    <xf numFmtId="0" fontId="5" fillId="0" borderId="15" xfId="0" applyFont="1" applyBorder="1"/>
    <xf numFmtId="2" fontId="5" fillId="0" borderId="12" xfId="0" applyNumberFormat="1" applyFont="1" applyFill="1" applyBorder="1"/>
    <xf numFmtId="4" fontId="5" fillId="0" borderId="8" xfId="0" applyNumberFormat="1" applyFont="1" applyFill="1" applyBorder="1"/>
    <xf numFmtId="4" fontId="5" fillId="0" borderId="4" xfId="0" applyNumberFormat="1" applyFont="1" applyFill="1" applyBorder="1"/>
    <xf numFmtId="0" fontId="5" fillId="0" borderId="14" xfId="0" applyFont="1" applyBorder="1"/>
    <xf numFmtId="164" fontId="5" fillId="0" borderId="7" xfId="1" applyFont="1" applyBorder="1"/>
    <xf numFmtId="0" fontId="5" fillId="0" borderId="7" xfId="0" applyNumberFormat="1" applyFont="1" applyFill="1" applyBorder="1"/>
    <xf numFmtId="165" fontId="5" fillId="0" borderId="0" xfId="0" applyNumberFormat="1" applyFont="1" applyFill="1" applyBorder="1"/>
    <xf numFmtId="164" fontId="13" fillId="0" borderId="5" xfId="0" applyNumberFormat="1" applyFont="1" applyBorder="1"/>
    <xf numFmtId="0" fontId="13" fillId="0" borderId="15" xfId="0" applyFont="1" applyBorder="1"/>
    <xf numFmtId="2" fontId="13" fillId="0" borderId="15" xfId="0" applyNumberFormat="1" applyFont="1" applyBorder="1"/>
    <xf numFmtId="2" fontId="13" fillId="0" borderId="5" xfId="0" applyNumberFormat="1" applyFont="1" applyBorder="1"/>
    <xf numFmtId="165" fontId="13" fillId="0" borderId="15" xfId="0" applyNumberFormat="1" applyFont="1" applyBorder="1"/>
    <xf numFmtId="2" fontId="13" fillId="0" borderId="10" xfId="0" applyNumberFormat="1" applyFont="1" applyBorder="1"/>
    <xf numFmtId="4" fontId="13" fillId="0" borderId="5" xfId="0" applyNumberFormat="1" applyFont="1" applyBorder="1"/>
    <xf numFmtId="165" fontId="13" fillId="0" borderId="5" xfId="0" applyNumberFormat="1" applyFont="1" applyBorder="1"/>
    <xf numFmtId="0" fontId="13" fillId="0" borderId="5" xfId="0" applyFont="1" applyBorder="1"/>
    <xf numFmtId="2" fontId="5" fillId="0" borderId="15" xfId="0" applyNumberFormat="1" applyFont="1" applyBorder="1"/>
    <xf numFmtId="0" fontId="5" fillId="0" borderId="3" xfId="0" applyFont="1" applyBorder="1"/>
    <xf numFmtId="2" fontId="5" fillId="0" borderId="4" xfId="0" applyNumberFormat="1" applyFont="1" applyBorder="1"/>
    <xf numFmtId="165" fontId="5" fillId="0" borderId="10" xfId="0" applyNumberFormat="1" applyFont="1" applyFill="1" applyBorder="1"/>
    <xf numFmtId="0" fontId="5" fillId="0" borderId="12" xfId="0" applyFont="1" applyFill="1" applyBorder="1"/>
    <xf numFmtId="166" fontId="5" fillId="0" borderId="12" xfId="0" applyNumberFormat="1" applyFont="1" applyBorder="1"/>
    <xf numFmtId="0" fontId="13" fillId="0" borderId="3" xfId="0" applyFont="1" applyBorder="1"/>
    <xf numFmtId="2" fontId="13" fillId="0" borderId="4" xfId="0" applyNumberFormat="1" applyFont="1" applyBorder="1"/>
    <xf numFmtId="0" fontId="13" fillId="0" borderId="9" xfId="0" applyFont="1" applyBorder="1"/>
    <xf numFmtId="0" fontId="14" fillId="0" borderId="12" xfId="0" applyFont="1" applyBorder="1"/>
    <xf numFmtId="0" fontId="14" fillId="0" borderId="6" xfId="0" applyFont="1" applyBorder="1"/>
    <xf numFmtId="0" fontId="12" fillId="0" borderId="0" xfId="0" applyFont="1"/>
    <xf numFmtId="2" fontId="12" fillId="0" borderId="0" xfId="0" applyNumberFormat="1" applyFont="1" applyBorder="1"/>
    <xf numFmtId="0" fontId="12" fillId="0" borderId="0" xfId="0" applyFont="1" applyBorder="1"/>
    <xf numFmtId="0" fontId="12" fillId="0" borderId="14" xfId="0" applyFont="1" applyBorder="1" applyAlignment="1">
      <alignment wrapText="1"/>
    </xf>
    <xf numFmtId="0" fontId="0" fillId="0" borderId="14" xfId="0" applyBorder="1" applyAlignment="1"/>
    <xf numFmtId="0" fontId="0" fillId="0" borderId="0" xfId="0" applyAlignment="1"/>
    <xf numFmtId="0" fontId="12" fillId="0" borderId="0" xfId="0" applyFont="1" applyAlignment="1"/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2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3" fillId="0" borderId="6" xfId="0" applyFont="1" applyBorder="1" applyAlignment="1">
      <alignment horizontal="center" textRotation="90" wrapText="1"/>
    </xf>
    <xf numFmtId="0" fontId="3" fillId="0" borderId="7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7" fillId="0" borderId="1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4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left" vertical="center" textRotation="90" wrapText="1"/>
    </xf>
    <xf numFmtId="0" fontId="3" fillId="0" borderId="7" xfId="0" applyFont="1" applyBorder="1" applyAlignment="1">
      <alignment horizontal="left" vertical="center" textRotation="90"/>
    </xf>
    <xf numFmtId="0" fontId="3" fillId="0" borderId="5" xfId="0" applyFont="1" applyBorder="1" applyAlignment="1">
      <alignment horizontal="left" vertical="center" textRotation="90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textRotation="90"/>
    </xf>
    <xf numFmtId="0" fontId="3" fillId="0" borderId="7" xfId="0" applyFont="1" applyBorder="1" applyAlignment="1">
      <alignment textRotation="90"/>
    </xf>
    <xf numFmtId="0" fontId="3" fillId="0" borderId="5" xfId="0" applyFont="1" applyBorder="1" applyAlignment="1">
      <alignment textRotation="90"/>
    </xf>
    <xf numFmtId="0" fontId="3" fillId="0" borderId="1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4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8" xfId="0" applyFont="1" applyBorder="1" applyAlignment="1">
      <alignment horizontal="left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13" fillId="0" borderId="9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3" fillId="0" borderId="8" xfId="0" applyFont="1" applyBorder="1" applyAlignment="1">
      <alignment horizontal="left" wrapText="1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AF79"/>
  <sheetViews>
    <sheetView tabSelected="1" zoomScale="136" zoomScaleNormal="136" workbookViewId="0">
      <selection activeCell="P1" sqref="P1:V8"/>
    </sheetView>
  </sheetViews>
  <sheetFormatPr defaultRowHeight="10.5"/>
  <cols>
    <col min="1" max="1" width="2.28515625" style="3" customWidth="1"/>
    <col min="2" max="2" width="2.140625" style="3" customWidth="1"/>
    <col min="3" max="3" width="2.5703125" style="3" customWidth="1"/>
    <col min="4" max="4" width="3.7109375" style="3" customWidth="1"/>
    <col min="5" max="5" width="16.42578125" style="3" customWidth="1"/>
    <col min="6" max="6" width="4.42578125" style="3" customWidth="1"/>
    <col min="7" max="7" width="2.85546875" style="3" customWidth="1"/>
    <col min="8" max="8" width="9.140625" style="3" customWidth="1"/>
    <col min="9" max="9" width="2.85546875" style="3" customWidth="1"/>
    <col min="10" max="10" width="2.5703125" style="3" customWidth="1"/>
    <col min="11" max="11" width="5.28515625" style="3" customWidth="1"/>
    <col min="12" max="12" width="5.7109375" style="3" customWidth="1"/>
    <col min="13" max="13" width="6.140625" style="3" customWidth="1"/>
    <col min="14" max="14" width="5.140625" style="3" customWidth="1"/>
    <col min="15" max="15" width="11.28515625" style="3" customWidth="1"/>
    <col min="16" max="16" width="4.42578125" style="3" customWidth="1"/>
    <col min="17" max="17" width="4.7109375" style="3" customWidth="1"/>
    <col min="18" max="18" width="5.42578125" style="3" customWidth="1"/>
    <col min="19" max="19" width="11" style="3" customWidth="1"/>
    <col min="20" max="20" width="6.42578125" style="3" customWidth="1"/>
    <col min="21" max="21" width="6.140625" style="3" customWidth="1"/>
    <col min="22" max="22" width="7.7109375" style="3" customWidth="1"/>
    <col min="23" max="38" width="9.140625" style="3"/>
    <col min="39" max="39" width="9.140625" style="3" customWidth="1"/>
    <col min="40" max="16384" width="9.140625" style="3"/>
  </cols>
  <sheetData>
    <row r="1" spans="3:23" ht="15" customHeight="1">
      <c r="P1" s="163" t="s">
        <v>146</v>
      </c>
      <c r="Q1" s="163"/>
      <c r="R1" s="163"/>
      <c r="S1" s="163"/>
      <c r="T1" s="163"/>
      <c r="U1" s="163"/>
      <c r="V1" s="163"/>
    </row>
    <row r="2" spans="3:23" ht="12" customHeight="1">
      <c r="P2" s="163"/>
      <c r="Q2" s="163"/>
      <c r="R2" s="163"/>
      <c r="S2" s="163"/>
      <c r="T2" s="163"/>
      <c r="U2" s="163"/>
      <c r="V2" s="163"/>
    </row>
    <row r="3" spans="3:23" ht="18.75" customHeight="1">
      <c r="P3" s="163"/>
      <c r="Q3" s="163"/>
      <c r="R3" s="163"/>
      <c r="S3" s="163"/>
      <c r="T3" s="163"/>
      <c r="U3" s="163"/>
      <c r="V3" s="163"/>
    </row>
    <row r="4" spans="3:23" ht="10.5" customHeight="1">
      <c r="P4" s="163"/>
      <c r="Q4" s="163"/>
      <c r="R4" s="163"/>
      <c r="S4" s="163"/>
      <c r="T4" s="163"/>
      <c r="U4" s="163"/>
      <c r="V4" s="163"/>
    </row>
    <row r="5" spans="3:23" ht="15" customHeight="1">
      <c r="P5" s="163"/>
      <c r="Q5" s="163"/>
      <c r="R5" s="163"/>
      <c r="S5" s="163"/>
      <c r="T5" s="163"/>
      <c r="U5" s="163"/>
      <c r="V5" s="163"/>
    </row>
    <row r="6" spans="3:23" ht="10.5" customHeight="1">
      <c r="P6" s="163"/>
      <c r="Q6" s="163"/>
      <c r="R6" s="163"/>
      <c r="S6" s="163"/>
      <c r="T6" s="163"/>
      <c r="U6" s="163"/>
      <c r="V6" s="163"/>
    </row>
    <row r="7" spans="3:23" ht="10.5" customHeight="1">
      <c r="P7" s="163"/>
      <c r="Q7" s="163"/>
      <c r="R7" s="163"/>
      <c r="S7" s="163"/>
      <c r="T7" s="163"/>
      <c r="U7" s="163"/>
      <c r="V7" s="163"/>
    </row>
    <row r="8" spans="3:23" ht="24.75" customHeight="1">
      <c r="P8" s="163"/>
      <c r="Q8" s="163"/>
      <c r="R8" s="163"/>
      <c r="S8" s="163"/>
      <c r="T8" s="163"/>
      <c r="U8" s="163"/>
      <c r="V8" s="163"/>
    </row>
    <row r="9" spans="3:23" ht="24.75" customHeight="1">
      <c r="P9" s="58"/>
      <c r="Q9" s="58"/>
      <c r="R9" s="58"/>
      <c r="S9" s="58"/>
      <c r="T9" s="164" t="s">
        <v>1</v>
      </c>
      <c r="U9" s="164"/>
      <c r="V9" s="164"/>
    </row>
    <row r="10" spans="3:23" ht="21" customHeight="1">
      <c r="I10" s="166" t="s">
        <v>0</v>
      </c>
      <c r="J10" s="167"/>
      <c r="K10" s="167"/>
      <c r="L10" s="167"/>
      <c r="M10" s="167"/>
      <c r="N10" s="167"/>
      <c r="O10" s="167"/>
      <c r="W10" s="53"/>
    </row>
    <row r="11" spans="3:23" ht="12" customHeight="1">
      <c r="C11" s="165" t="s">
        <v>134</v>
      </c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</row>
    <row r="12" spans="3:23" ht="12" customHeight="1"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</row>
    <row r="13" spans="3:23" ht="12" customHeight="1"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</row>
    <row r="14" spans="3:23" ht="9.75" customHeight="1"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</row>
    <row r="15" spans="3:23">
      <c r="D15" s="52" t="s">
        <v>2</v>
      </c>
      <c r="E15" s="177" t="s">
        <v>4</v>
      </c>
      <c r="F15" s="194" t="s">
        <v>5</v>
      </c>
      <c r="G15" s="195"/>
      <c r="H15" s="183" t="s">
        <v>10</v>
      </c>
      <c r="I15" s="183" t="s">
        <v>11</v>
      </c>
      <c r="J15" s="183" t="s">
        <v>12</v>
      </c>
      <c r="K15" s="172" t="s">
        <v>145</v>
      </c>
      <c r="L15" s="201" t="s">
        <v>136</v>
      </c>
      <c r="M15" s="195"/>
      <c r="N15" s="172" t="s">
        <v>24</v>
      </c>
      <c r="O15" s="180" t="s">
        <v>17</v>
      </c>
      <c r="P15" s="181"/>
      <c r="Q15" s="181"/>
      <c r="R15" s="181"/>
      <c r="S15" s="182"/>
      <c r="T15" s="172" t="s">
        <v>28</v>
      </c>
      <c r="U15" s="172" t="s">
        <v>29</v>
      </c>
      <c r="V15" s="191" t="s">
        <v>30</v>
      </c>
    </row>
    <row r="16" spans="3:23">
      <c r="D16" s="155" t="s">
        <v>3</v>
      </c>
      <c r="E16" s="178"/>
      <c r="F16" s="196"/>
      <c r="G16" s="197"/>
      <c r="H16" s="173"/>
      <c r="I16" s="173"/>
      <c r="J16" s="173"/>
      <c r="K16" s="173"/>
      <c r="L16" s="196"/>
      <c r="M16" s="197"/>
      <c r="N16" s="173"/>
      <c r="O16" s="184" t="s">
        <v>18</v>
      </c>
      <c r="P16" s="180" t="s">
        <v>16</v>
      </c>
      <c r="Q16" s="181"/>
      <c r="R16" s="181"/>
      <c r="S16" s="182"/>
      <c r="T16" s="173"/>
      <c r="U16" s="173"/>
      <c r="V16" s="192"/>
    </row>
    <row r="17" spans="3:32">
      <c r="D17" s="156"/>
      <c r="E17" s="178"/>
      <c r="F17" s="198" t="s">
        <v>6</v>
      </c>
      <c r="G17" s="198" t="s">
        <v>7</v>
      </c>
      <c r="H17" s="173"/>
      <c r="I17" s="173"/>
      <c r="J17" s="173"/>
      <c r="K17" s="173"/>
      <c r="L17" s="183" t="s">
        <v>14</v>
      </c>
      <c r="M17" s="172" t="s">
        <v>23</v>
      </c>
      <c r="N17" s="173"/>
      <c r="O17" s="185"/>
      <c r="P17" s="172" t="s">
        <v>25</v>
      </c>
      <c r="Q17" s="172" t="s">
        <v>26</v>
      </c>
      <c r="R17" s="172" t="s">
        <v>27</v>
      </c>
      <c r="S17" s="172" t="s">
        <v>31</v>
      </c>
      <c r="T17" s="173"/>
      <c r="U17" s="173"/>
      <c r="V17" s="192"/>
      <c r="AB17" s="168" t="s">
        <v>127</v>
      </c>
      <c r="AC17" s="168"/>
      <c r="AD17" s="168"/>
      <c r="AE17" s="168"/>
      <c r="AF17" s="168"/>
    </row>
    <row r="18" spans="3:32">
      <c r="D18" s="156"/>
      <c r="E18" s="178"/>
      <c r="F18" s="199"/>
      <c r="G18" s="199"/>
      <c r="H18" s="173"/>
      <c r="I18" s="173"/>
      <c r="J18" s="173"/>
      <c r="K18" s="173"/>
      <c r="L18" s="173"/>
      <c r="M18" s="173"/>
      <c r="N18" s="173"/>
      <c r="O18" s="185"/>
      <c r="P18" s="173"/>
      <c r="Q18" s="173"/>
      <c r="R18" s="173"/>
      <c r="S18" s="173"/>
      <c r="T18" s="173"/>
      <c r="U18" s="173"/>
      <c r="V18" s="192"/>
      <c r="AB18" s="168"/>
      <c r="AC18" s="168"/>
      <c r="AD18" s="168"/>
      <c r="AE18" s="168"/>
      <c r="AF18" s="168"/>
    </row>
    <row r="19" spans="3:32" ht="33" customHeight="1">
      <c r="D19" s="156"/>
      <c r="E19" s="178"/>
      <c r="F19" s="199"/>
      <c r="G19" s="199"/>
      <c r="H19" s="173"/>
      <c r="I19" s="173"/>
      <c r="J19" s="173"/>
      <c r="K19" s="174"/>
      <c r="L19" s="173"/>
      <c r="M19" s="173"/>
      <c r="N19" s="173"/>
      <c r="O19" s="185"/>
      <c r="P19" s="173"/>
      <c r="Q19" s="173"/>
      <c r="R19" s="173"/>
      <c r="S19" s="173"/>
      <c r="T19" s="173"/>
      <c r="U19" s="173"/>
      <c r="V19" s="192"/>
      <c r="AB19" s="168"/>
      <c r="AC19" s="168"/>
      <c r="AD19" s="168"/>
      <c r="AE19" s="168"/>
      <c r="AF19" s="168"/>
    </row>
    <row r="20" spans="3:32" ht="37.5" customHeight="1">
      <c r="D20" s="156"/>
      <c r="E20" s="178"/>
      <c r="F20" s="199"/>
      <c r="G20" s="199"/>
      <c r="H20" s="173"/>
      <c r="I20" s="173"/>
      <c r="J20" s="173"/>
      <c r="K20" s="51" t="s">
        <v>13</v>
      </c>
      <c r="L20" s="174"/>
      <c r="M20" s="174"/>
      <c r="N20" s="174"/>
      <c r="O20" s="186"/>
      <c r="P20" s="174"/>
      <c r="Q20" s="174"/>
      <c r="R20" s="174"/>
      <c r="S20" s="174"/>
      <c r="T20" s="174"/>
      <c r="U20" s="174"/>
      <c r="V20" s="192"/>
      <c r="AB20" s="168"/>
      <c r="AC20" s="168"/>
      <c r="AD20" s="168"/>
      <c r="AE20" s="168"/>
      <c r="AF20" s="168"/>
    </row>
    <row r="21" spans="3:32" ht="27" customHeight="1">
      <c r="D21" s="4"/>
      <c r="E21" s="179"/>
      <c r="F21" s="200"/>
      <c r="G21" s="200"/>
      <c r="H21" s="174"/>
      <c r="I21" s="174"/>
      <c r="J21" s="174"/>
      <c r="K21" s="159" t="s">
        <v>13</v>
      </c>
      <c r="L21" s="160" t="s">
        <v>13</v>
      </c>
      <c r="M21" s="161" t="s">
        <v>13</v>
      </c>
      <c r="N21" s="162" t="s">
        <v>15</v>
      </c>
      <c r="O21" s="160" t="s">
        <v>19</v>
      </c>
      <c r="P21" s="160" t="s">
        <v>19</v>
      </c>
      <c r="Q21" s="160" t="s">
        <v>19</v>
      </c>
      <c r="R21" s="160" t="s">
        <v>19</v>
      </c>
      <c r="S21" s="159" t="s">
        <v>19</v>
      </c>
      <c r="T21" s="160" t="s">
        <v>20</v>
      </c>
      <c r="U21" s="160" t="s">
        <v>20</v>
      </c>
      <c r="V21" s="193"/>
      <c r="AB21" s="168"/>
      <c r="AC21" s="168"/>
      <c r="AD21" s="168"/>
      <c r="AE21" s="168"/>
      <c r="AF21" s="168"/>
    </row>
    <row r="22" spans="3:32">
      <c r="D22" s="51">
        <v>1</v>
      </c>
      <c r="E22" s="157">
        <v>2</v>
      </c>
      <c r="F22" s="51">
        <v>3</v>
      </c>
      <c r="G22" s="158">
        <v>4</v>
      </c>
      <c r="H22" s="51">
        <v>5</v>
      </c>
      <c r="I22" s="51">
        <v>6</v>
      </c>
      <c r="J22" s="51">
        <v>7</v>
      </c>
      <c r="K22" s="51">
        <v>8</v>
      </c>
      <c r="L22" s="51">
        <v>9</v>
      </c>
      <c r="M22" s="158">
        <v>10</v>
      </c>
      <c r="N22" s="51">
        <v>11</v>
      </c>
      <c r="O22" s="51">
        <v>12</v>
      </c>
      <c r="P22" s="51">
        <v>13</v>
      </c>
      <c r="Q22" s="51">
        <v>14</v>
      </c>
      <c r="R22" s="51">
        <v>15</v>
      </c>
      <c r="S22" s="158">
        <v>16</v>
      </c>
      <c r="T22" s="51">
        <v>17</v>
      </c>
      <c r="U22" s="50">
        <v>18</v>
      </c>
      <c r="V22" s="158">
        <v>19</v>
      </c>
    </row>
    <row r="23" spans="3:32">
      <c r="C23" s="7"/>
      <c r="D23" s="169" t="s">
        <v>8</v>
      </c>
      <c r="E23" s="175"/>
      <c r="F23" s="175"/>
      <c r="G23" s="175"/>
      <c r="H23" s="175"/>
      <c r="I23" s="175"/>
      <c r="J23" s="17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8"/>
    </row>
    <row r="24" spans="3:32">
      <c r="D24" s="169" t="s">
        <v>9</v>
      </c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1"/>
    </row>
    <row r="25" spans="3:32" ht="26.25" customHeight="1">
      <c r="D25" s="50">
        <v>1</v>
      </c>
      <c r="E25" s="29" t="s">
        <v>90</v>
      </c>
      <c r="F25" s="6">
        <v>1979</v>
      </c>
      <c r="G25" s="9"/>
      <c r="H25" s="9" t="s">
        <v>22</v>
      </c>
      <c r="I25" s="6">
        <v>3</v>
      </c>
      <c r="J25" s="6">
        <v>3</v>
      </c>
      <c r="K25" s="6">
        <v>2529.8000000000002</v>
      </c>
      <c r="L25" s="6">
        <v>1855.2</v>
      </c>
      <c r="M25" s="8">
        <v>1855.2</v>
      </c>
      <c r="N25" s="6">
        <v>69</v>
      </c>
      <c r="O25" s="10">
        <f>Лист2!E11</f>
        <v>3288380.34</v>
      </c>
      <c r="P25" s="10">
        <v>0</v>
      </c>
      <c r="Q25" s="10">
        <v>0</v>
      </c>
      <c r="R25" s="10">
        <v>0</v>
      </c>
      <c r="S25" s="10">
        <f>Лист1!O25</f>
        <v>3288380.34</v>
      </c>
      <c r="T25" s="10">
        <v>0</v>
      </c>
      <c r="U25" s="6">
        <v>9234</v>
      </c>
      <c r="V25" s="11">
        <v>43100</v>
      </c>
    </row>
    <row r="26" spans="3:32" ht="21">
      <c r="D26" s="50">
        <v>2</v>
      </c>
      <c r="E26" s="29" t="s">
        <v>91</v>
      </c>
      <c r="F26" s="6">
        <v>1945</v>
      </c>
      <c r="G26" s="12"/>
      <c r="H26" s="9" t="s">
        <v>22</v>
      </c>
      <c r="I26" s="6">
        <v>3</v>
      </c>
      <c r="J26" s="6">
        <v>3</v>
      </c>
      <c r="K26" s="6">
        <v>1873</v>
      </c>
      <c r="L26" s="6">
        <v>1731.7</v>
      </c>
      <c r="M26" s="8">
        <v>1731.7</v>
      </c>
      <c r="N26" s="6">
        <v>62</v>
      </c>
      <c r="O26" s="10">
        <f>Лист2!E12</f>
        <v>1870925.4</v>
      </c>
      <c r="P26" s="10">
        <v>0</v>
      </c>
      <c r="Q26" s="10">
        <v>0</v>
      </c>
      <c r="R26" s="10">
        <v>0</v>
      </c>
      <c r="S26" s="10">
        <f t="shared" ref="S26:S35" si="0">O26</f>
        <v>1870925.4</v>
      </c>
      <c r="T26" s="10">
        <v>0</v>
      </c>
      <c r="U26" s="6">
        <v>9234</v>
      </c>
      <c r="V26" s="11">
        <v>43100</v>
      </c>
    </row>
    <row r="27" spans="3:32" ht="21">
      <c r="D27" s="50">
        <v>3</v>
      </c>
      <c r="E27" s="29" t="s">
        <v>92</v>
      </c>
      <c r="F27" s="6">
        <v>1965</v>
      </c>
      <c r="G27" s="12"/>
      <c r="H27" s="9" t="s">
        <v>22</v>
      </c>
      <c r="I27" s="6">
        <v>2</v>
      </c>
      <c r="J27" s="6">
        <v>1</v>
      </c>
      <c r="K27" s="6">
        <v>385.2</v>
      </c>
      <c r="L27" s="6">
        <v>345.1</v>
      </c>
      <c r="M27" s="8">
        <v>345.1</v>
      </c>
      <c r="N27" s="6">
        <v>15</v>
      </c>
      <c r="O27" s="13">
        <f>Лист2!E13</f>
        <v>1193630.01</v>
      </c>
      <c r="P27" s="10">
        <v>0</v>
      </c>
      <c r="Q27" s="10">
        <v>0</v>
      </c>
      <c r="R27" s="10">
        <v>0</v>
      </c>
      <c r="S27" s="13">
        <f t="shared" si="0"/>
        <v>1193630.01</v>
      </c>
      <c r="T27" s="10">
        <v>0</v>
      </c>
      <c r="U27" s="6">
        <v>9234</v>
      </c>
      <c r="V27" s="11">
        <v>43100</v>
      </c>
    </row>
    <row r="28" spans="3:32" ht="21">
      <c r="D28" s="50">
        <v>4</v>
      </c>
      <c r="E28" s="29" t="s">
        <v>93</v>
      </c>
      <c r="F28" s="6">
        <v>1957</v>
      </c>
      <c r="G28" s="12"/>
      <c r="H28" s="9" t="s">
        <v>22</v>
      </c>
      <c r="I28" s="6">
        <v>2</v>
      </c>
      <c r="J28" s="6">
        <v>1</v>
      </c>
      <c r="K28" s="6">
        <v>381.9</v>
      </c>
      <c r="L28" s="6">
        <v>357.5</v>
      </c>
      <c r="M28" s="8">
        <v>357.5</v>
      </c>
      <c r="N28" s="6">
        <v>11</v>
      </c>
      <c r="O28" s="13">
        <f>Лист2!E14</f>
        <v>1722546.16</v>
      </c>
      <c r="P28" s="10">
        <v>0</v>
      </c>
      <c r="Q28" s="10">
        <v>0</v>
      </c>
      <c r="R28" s="10">
        <v>0</v>
      </c>
      <c r="S28" s="13">
        <f t="shared" si="0"/>
        <v>1722546.16</v>
      </c>
      <c r="T28" s="10">
        <v>0</v>
      </c>
      <c r="U28" s="6">
        <v>9234</v>
      </c>
      <c r="V28" s="11">
        <v>43100</v>
      </c>
    </row>
    <row r="29" spans="3:32" ht="21">
      <c r="D29" s="50">
        <v>5</v>
      </c>
      <c r="E29" s="29" t="s">
        <v>94</v>
      </c>
      <c r="F29" s="6">
        <v>1969</v>
      </c>
      <c r="G29" s="12"/>
      <c r="H29" s="9" t="s">
        <v>22</v>
      </c>
      <c r="I29" s="6">
        <v>2</v>
      </c>
      <c r="J29" s="6">
        <v>2</v>
      </c>
      <c r="K29" s="6">
        <v>728.9</v>
      </c>
      <c r="L29" s="6">
        <v>680.1</v>
      </c>
      <c r="M29" s="8">
        <v>680.1</v>
      </c>
      <c r="N29" s="6">
        <v>34</v>
      </c>
      <c r="O29" s="13">
        <f>Лист2!E15</f>
        <v>101442.42</v>
      </c>
      <c r="P29" s="10">
        <v>0</v>
      </c>
      <c r="Q29" s="10">
        <v>0</v>
      </c>
      <c r="R29" s="10">
        <v>0</v>
      </c>
      <c r="S29" s="13">
        <f t="shared" si="0"/>
        <v>101442.42</v>
      </c>
      <c r="T29" s="10">
        <v>0</v>
      </c>
      <c r="U29" s="6">
        <v>9234</v>
      </c>
      <c r="V29" s="11">
        <v>43100</v>
      </c>
    </row>
    <row r="30" spans="3:32" ht="21">
      <c r="D30" s="50">
        <v>6</v>
      </c>
      <c r="E30" s="29" t="s">
        <v>95</v>
      </c>
      <c r="F30" s="6">
        <v>1978</v>
      </c>
      <c r="G30" s="12"/>
      <c r="H30" s="9" t="s">
        <v>22</v>
      </c>
      <c r="I30" s="6">
        <v>2</v>
      </c>
      <c r="J30" s="6">
        <v>1</v>
      </c>
      <c r="K30" s="6">
        <v>536.29999999999995</v>
      </c>
      <c r="L30" s="6">
        <v>230.7</v>
      </c>
      <c r="M30" s="8">
        <v>230.7</v>
      </c>
      <c r="N30" s="6">
        <v>16</v>
      </c>
      <c r="O30" s="13">
        <f>Лист2!E16</f>
        <v>1228371.8999999999</v>
      </c>
      <c r="P30" s="10">
        <v>0</v>
      </c>
      <c r="Q30" s="10">
        <v>0</v>
      </c>
      <c r="R30" s="10">
        <v>0</v>
      </c>
      <c r="S30" s="13">
        <f t="shared" si="0"/>
        <v>1228371.8999999999</v>
      </c>
      <c r="T30" s="10">
        <v>0</v>
      </c>
      <c r="U30" s="6">
        <v>9234</v>
      </c>
      <c r="V30" s="11">
        <v>43100</v>
      </c>
    </row>
    <row r="31" spans="3:32" ht="22.5" customHeight="1">
      <c r="D31" s="50">
        <v>7</v>
      </c>
      <c r="E31" s="29" t="s">
        <v>96</v>
      </c>
      <c r="F31" s="8">
        <v>1945</v>
      </c>
      <c r="G31" s="12"/>
      <c r="H31" s="9" t="s">
        <v>22</v>
      </c>
      <c r="I31" s="6">
        <v>2</v>
      </c>
      <c r="J31" s="6">
        <v>1</v>
      </c>
      <c r="K31" s="6">
        <v>536.29999999999995</v>
      </c>
      <c r="L31" s="6">
        <v>347.9</v>
      </c>
      <c r="M31" s="8">
        <v>347.9</v>
      </c>
      <c r="N31" s="6">
        <v>16</v>
      </c>
      <c r="O31" s="10">
        <f>Лист2!E17</f>
        <v>1677960</v>
      </c>
      <c r="P31" s="10">
        <v>0</v>
      </c>
      <c r="Q31" s="10">
        <v>0</v>
      </c>
      <c r="R31" s="10">
        <v>0</v>
      </c>
      <c r="S31" s="10">
        <f t="shared" si="0"/>
        <v>1677960</v>
      </c>
      <c r="T31" s="10">
        <v>0</v>
      </c>
      <c r="U31" s="6">
        <v>9234</v>
      </c>
      <c r="V31" s="11">
        <v>43100</v>
      </c>
    </row>
    <row r="32" spans="3:32" ht="21" customHeight="1">
      <c r="D32" s="50">
        <v>8</v>
      </c>
      <c r="E32" s="29" t="s">
        <v>97</v>
      </c>
      <c r="F32" s="6">
        <v>1970</v>
      </c>
      <c r="G32" s="12"/>
      <c r="H32" s="9" t="s">
        <v>22</v>
      </c>
      <c r="I32" s="6">
        <v>2</v>
      </c>
      <c r="J32" s="6">
        <v>1</v>
      </c>
      <c r="K32" s="6">
        <v>455.4</v>
      </c>
      <c r="L32" s="6">
        <v>347.88</v>
      </c>
      <c r="M32" s="6">
        <v>347.88</v>
      </c>
      <c r="N32" s="6">
        <v>12</v>
      </c>
      <c r="O32" s="14">
        <f>Лист2!E18</f>
        <v>63217.740000000005</v>
      </c>
      <c r="P32" s="10">
        <v>0</v>
      </c>
      <c r="Q32" s="10">
        <v>0</v>
      </c>
      <c r="R32" s="10">
        <v>0</v>
      </c>
      <c r="S32" s="14">
        <f t="shared" si="0"/>
        <v>63217.740000000005</v>
      </c>
      <c r="T32" s="10">
        <v>0</v>
      </c>
      <c r="U32" s="6">
        <v>9234</v>
      </c>
      <c r="V32" s="11">
        <v>43100</v>
      </c>
    </row>
    <row r="33" spans="4:22" ht="21">
      <c r="D33" s="50">
        <v>9</v>
      </c>
      <c r="E33" s="29" t="s">
        <v>98</v>
      </c>
      <c r="F33" s="6">
        <v>1950</v>
      </c>
      <c r="G33" s="12"/>
      <c r="H33" s="9" t="s">
        <v>22</v>
      </c>
      <c r="I33" s="6">
        <v>2</v>
      </c>
      <c r="J33" s="6">
        <v>2</v>
      </c>
      <c r="K33" s="6">
        <v>825.8</v>
      </c>
      <c r="L33" s="6">
        <v>508.2</v>
      </c>
      <c r="M33" s="6">
        <v>508.2</v>
      </c>
      <c r="N33" s="6">
        <v>16</v>
      </c>
      <c r="O33" s="13">
        <f>Лист2!E19</f>
        <v>3858208.34</v>
      </c>
      <c r="P33" s="10">
        <v>0</v>
      </c>
      <c r="Q33" s="10">
        <v>0</v>
      </c>
      <c r="R33" s="10">
        <v>0</v>
      </c>
      <c r="S33" s="13">
        <f t="shared" si="0"/>
        <v>3858208.34</v>
      </c>
      <c r="T33" s="10">
        <v>0</v>
      </c>
      <c r="U33" s="6">
        <v>9234</v>
      </c>
      <c r="V33" s="11">
        <v>43100</v>
      </c>
    </row>
    <row r="34" spans="4:22" ht="21">
      <c r="D34" s="50">
        <v>10</v>
      </c>
      <c r="E34" s="29" t="s">
        <v>99</v>
      </c>
      <c r="F34" s="6">
        <v>1959</v>
      </c>
      <c r="G34" s="12"/>
      <c r="H34" s="9" t="s">
        <v>22</v>
      </c>
      <c r="I34" s="6">
        <v>2</v>
      </c>
      <c r="J34" s="6">
        <v>2</v>
      </c>
      <c r="K34" s="6">
        <v>561.1</v>
      </c>
      <c r="L34" s="6">
        <v>537.1</v>
      </c>
      <c r="M34" s="6">
        <v>537.1</v>
      </c>
      <c r="N34" s="6">
        <v>16</v>
      </c>
      <c r="O34" s="13">
        <f>Лист2!E20</f>
        <v>2992513.32</v>
      </c>
      <c r="P34" s="10">
        <v>0</v>
      </c>
      <c r="Q34" s="10">
        <v>0</v>
      </c>
      <c r="R34" s="10">
        <v>0</v>
      </c>
      <c r="S34" s="13">
        <f t="shared" si="0"/>
        <v>2992513.32</v>
      </c>
      <c r="T34" s="10">
        <v>0</v>
      </c>
      <c r="U34" s="6">
        <v>9234</v>
      </c>
      <c r="V34" s="11">
        <v>43100</v>
      </c>
    </row>
    <row r="35" spans="4:22">
      <c r="D35" s="169" t="s">
        <v>21</v>
      </c>
      <c r="E35" s="170"/>
      <c r="F35" s="170"/>
      <c r="G35" s="170"/>
      <c r="H35" s="170"/>
      <c r="I35" s="170"/>
      <c r="J35" s="171"/>
      <c r="K35" s="15">
        <f>K25+K26+K27+K28+K29+K30+K31+K32+K33+K34</f>
        <v>8813.6999999999989</v>
      </c>
      <c r="L35" s="15">
        <f>L25+L26+L27+L28+L29+L30+L31+L32+L33+L34</f>
        <v>6941.38</v>
      </c>
      <c r="M35" s="15">
        <f>M25+M26+M27+M28+M29+M30+M31+M32+M33+M34</f>
        <v>6941.38</v>
      </c>
      <c r="N35" s="15">
        <f>N25+N26+N27+N28+N29+N30+N31+N32+N33+N34</f>
        <v>267</v>
      </c>
      <c r="O35" s="16">
        <f>Лист2!E21</f>
        <v>17997195.629999999</v>
      </c>
      <c r="P35" s="17">
        <v>0</v>
      </c>
      <c r="Q35" s="17">
        <v>0</v>
      </c>
      <c r="R35" s="17">
        <v>0</v>
      </c>
      <c r="S35" s="16">
        <f t="shared" si="0"/>
        <v>17997195.629999999</v>
      </c>
      <c r="T35" s="6"/>
      <c r="U35" s="6"/>
      <c r="V35" s="8"/>
    </row>
    <row r="36" spans="4:22">
      <c r="D36" s="18"/>
      <c r="E36" s="19" t="s">
        <v>32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8"/>
    </row>
    <row r="37" spans="4:22">
      <c r="D37" s="169" t="s">
        <v>9</v>
      </c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1"/>
    </row>
    <row r="38" spans="4:22" ht="21">
      <c r="D38" s="50">
        <v>1</v>
      </c>
      <c r="E38" s="29" t="s">
        <v>91</v>
      </c>
      <c r="F38" s="6">
        <v>1945</v>
      </c>
      <c r="G38" s="8"/>
      <c r="H38" s="9" t="s">
        <v>22</v>
      </c>
      <c r="I38" s="8">
        <v>3</v>
      </c>
      <c r="J38" s="8">
        <v>3</v>
      </c>
      <c r="K38" s="8">
        <v>1873</v>
      </c>
      <c r="L38" s="6">
        <v>1731.7</v>
      </c>
      <c r="M38" s="6">
        <v>1731.7</v>
      </c>
      <c r="N38" s="6">
        <v>62</v>
      </c>
      <c r="O38" s="13">
        <f>Лист2!E29</f>
        <v>1380667.0299999998</v>
      </c>
      <c r="P38" s="10">
        <v>0</v>
      </c>
      <c r="Q38" s="10">
        <v>0</v>
      </c>
      <c r="R38" s="10">
        <v>0</v>
      </c>
      <c r="S38" s="13">
        <f t="shared" ref="S38:S47" si="1">O38</f>
        <v>1380667.0299999998</v>
      </c>
      <c r="T38" s="10">
        <v>0</v>
      </c>
      <c r="U38" s="6">
        <v>9234</v>
      </c>
      <c r="V38" s="11">
        <v>43465</v>
      </c>
    </row>
    <row r="39" spans="4:22" ht="21">
      <c r="D39" s="50">
        <v>2</v>
      </c>
      <c r="E39" s="29" t="s">
        <v>92</v>
      </c>
      <c r="F39" s="6">
        <v>1965</v>
      </c>
      <c r="G39" s="8"/>
      <c r="H39" s="9" t="s">
        <v>22</v>
      </c>
      <c r="I39" s="8">
        <v>2</v>
      </c>
      <c r="J39" s="8">
        <v>1</v>
      </c>
      <c r="K39" s="8">
        <v>385.2</v>
      </c>
      <c r="L39" s="6">
        <v>345.1</v>
      </c>
      <c r="M39" s="6">
        <v>345.1</v>
      </c>
      <c r="N39" s="6">
        <v>15</v>
      </c>
      <c r="O39" s="13">
        <f>Лист2!E30</f>
        <v>529802.11</v>
      </c>
      <c r="P39" s="10">
        <v>0</v>
      </c>
      <c r="Q39" s="10">
        <v>0</v>
      </c>
      <c r="R39" s="10">
        <v>0</v>
      </c>
      <c r="S39" s="13">
        <f t="shared" si="1"/>
        <v>529802.11</v>
      </c>
      <c r="T39" s="10">
        <v>0</v>
      </c>
      <c r="U39" s="6">
        <v>9234</v>
      </c>
      <c r="V39" s="11">
        <v>43465</v>
      </c>
    </row>
    <row r="40" spans="4:22" ht="21">
      <c r="D40" s="50">
        <v>3</v>
      </c>
      <c r="E40" s="29" t="s">
        <v>93</v>
      </c>
      <c r="F40" s="6">
        <v>1957</v>
      </c>
      <c r="G40" s="8"/>
      <c r="H40" s="9" t="s">
        <v>22</v>
      </c>
      <c r="I40" s="8">
        <v>2</v>
      </c>
      <c r="J40" s="8">
        <v>1</v>
      </c>
      <c r="K40" s="8">
        <v>381.9</v>
      </c>
      <c r="L40" s="6">
        <v>357.5</v>
      </c>
      <c r="M40" s="6">
        <v>357.5</v>
      </c>
      <c r="N40" s="6">
        <v>11</v>
      </c>
      <c r="O40" s="13">
        <f>Лист2!E31</f>
        <v>90038.799999999988</v>
      </c>
      <c r="P40" s="10">
        <v>0</v>
      </c>
      <c r="Q40" s="10">
        <v>0</v>
      </c>
      <c r="R40" s="10">
        <v>0</v>
      </c>
      <c r="S40" s="13">
        <f t="shared" si="1"/>
        <v>90038.799999999988</v>
      </c>
      <c r="T40" s="10">
        <v>0</v>
      </c>
      <c r="U40" s="6">
        <v>9234</v>
      </c>
      <c r="V40" s="11">
        <v>43465</v>
      </c>
    </row>
    <row r="41" spans="4:22" ht="21">
      <c r="D41" s="50">
        <v>4</v>
      </c>
      <c r="E41" s="29" t="s">
        <v>94</v>
      </c>
      <c r="F41" s="6">
        <v>1969</v>
      </c>
      <c r="G41" s="8"/>
      <c r="H41" s="9" t="s">
        <v>22</v>
      </c>
      <c r="I41" s="8">
        <v>2</v>
      </c>
      <c r="J41" s="8">
        <v>2</v>
      </c>
      <c r="K41" s="8">
        <v>728.9</v>
      </c>
      <c r="L41" s="6">
        <v>680.1</v>
      </c>
      <c r="M41" s="6">
        <v>680.1</v>
      </c>
      <c r="N41" s="6">
        <v>34</v>
      </c>
      <c r="O41" s="13">
        <f>Лист2!E32</f>
        <v>1035041.5999999999</v>
      </c>
      <c r="P41" s="10">
        <v>0</v>
      </c>
      <c r="Q41" s="10">
        <v>0</v>
      </c>
      <c r="R41" s="10">
        <v>0</v>
      </c>
      <c r="S41" s="13">
        <f t="shared" si="1"/>
        <v>1035041.5999999999</v>
      </c>
      <c r="T41" s="10">
        <v>0</v>
      </c>
      <c r="U41" s="6">
        <v>9234</v>
      </c>
      <c r="V41" s="11">
        <v>43465</v>
      </c>
    </row>
    <row r="42" spans="4:22" ht="21">
      <c r="D42" s="50">
        <v>5</v>
      </c>
      <c r="E42" s="29" t="s">
        <v>96</v>
      </c>
      <c r="F42" s="8">
        <v>1945</v>
      </c>
      <c r="G42" s="8"/>
      <c r="H42" s="9" t="s">
        <v>22</v>
      </c>
      <c r="I42" s="8">
        <v>2</v>
      </c>
      <c r="J42" s="8">
        <v>1</v>
      </c>
      <c r="K42" s="8">
        <v>536.29999999999995</v>
      </c>
      <c r="L42" s="6">
        <v>347.9</v>
      </c>
      <c r="M42" s="6">
        <v>347.9</v>
      </c>
      <c r="N42" s="6">
        <v>16</v>
      </c>
      <c r="O42" s="13">
        <f>Лист2!E33</f>
        <v>350001.6</v>
      </c>
      <c r="P42" s="10">
        <v>0</v>
      </c>
      <c r="Q42" s="10">
        <v>0</v>
      </c>
      <c r="R42" s="10">
        <v>0</v>
      </c>
      <c r="S42" s="13">
        <f t="shared" si="1"/>
        <v>350001.6</v>
      </c>
      <c r="T42" s="10">
        <v>0</v>
      </c>
      <c r="U42" s="6">
        <v>9234</v>
      </c>
      <c r="V42" s="11">
        <v>43465</v>
      </c>
    </row>
    <row r="43" spans="4:22" ht="21">
      <c r="D43" s="50">
        <v>6</v>
      </c>
      <c r="E43" s="29" t="s">
        <v>97</v>
      </c>
      <c r="F43" s="6">
        <v>1970</v>
      </c>
      <c r="G43" s="8"/>
      <c r="H43" s="9" t="s">
        <v>22</v>
      </c>
      <c r="I43" s="8">
        <v>2</v>
      </c>
      <c r="J43" s="8">
        <v>1</v>
      </c>
      <c r="K43" s="8">
        <v>455.4</v>
      </c>
      <c r="L43" s="6">
        <v>347.88</v>
      </c>
      <c r="M43" s="6">
        <v>347.88</v>
      </c>
      <c r="N43" s="6">
        <v>12</v>
      </c>
      <c r="O43" s="13">
        <f>Лист2!E34</f>
        <v>112548.49999999999</v>
      </c>
      <c r="P43" s="10">
        <v>0</v>
      </c>
      <c r="Q43" s="10">
        <v>0</v>
      </c>
      <c r="R43" s="10">
        <v>0</v>
      </c>
      <c r="S43" s="13">
        <f t="shared" si="1"/>
        <v>112548.49999999999</v>
      </c>
      <c r="T43" s="10">
        <v>0</v>
      </c>
      <c r="U43" s="6">
        <v>9234</v>
      </c>
      <c r="V43" s="11">
        <v>43465</v>
      </c>
    </row>
    <row r="44" spans="4:22" ht="21">
      <c r="D44" s="50">
        <v>7</v>
      </c>
      <c r="E44" s="30" t="s">
        <v>100</v>
      </c>
      <c r="F44" s="8">
        <v>1945</v>
      </c>
      <c r="G44" s="8"/>
      <c r="H44" s="9" t="s">
        <v>22</v>
      </c>
      <c r="I44" s="8">
        <v>5</v>
      </c>
      <c r="J44" s="8">
        <v>2</v>
      </c>
      <c r="K44" s="8">
        <v>2462.3000000000002</v>
      </c>
      <c r="L44" s="6">
        <v>1375.55</v>
      </c>
      <c r="M44" s="6">
        <v>1375.55</v>
      </c>
      <c r="N44" s="6">
        <v>42</v>
      </c>
      <c r="O44" s="13">
        <f>Лист2!E35</f>
        <v>964205.81</v>
      </c>
      <c r="P44" s="10">
        <v>0</v>
      </c>
      <c r="Q44" s="10">
        <v>0</v>
      </c>
      <c r="R44" s="10">
        <v>0</v>
      </c>
      <c r="S44" s="13">
        <f t="shared" si="1"/>
        <v>964205.81</v>
      </c>
      <c r="T44" s="10">
        <v>0</v>
      </c>
      <c r="U44" s="6">
        <v>9234</v>
      </c>
      <c r="V44" s="11">
        <v>43465</v>
      </c>
    </row>
    <row r="45" spans="4:22" ht="21">
      <c r="D45" s="50">
        <v>8</v>
      </c>
      <c r="E45" s="29" t="s">
        <v>98</v>
      </c>
      <c r="F45" s="6">
        <v>1950</v>
      </c>
      <c r="G45" s="8"/>
      <c r="H45" s="9" t="s">
        <v>22</v>
      </c>
      <c r="I45" s="8">
        <v>2</v>
      </c>
      <c r="J45" s="8">
        <v>2</v>
      </c>
      <c r="K45" s="8">
        <v>825.8</v>
      </c>
      <c r="L45" s="6">
        <v>508.2</v>
      </c>
      <c r="M45" s="6">
        <v>508.2</v>
      </c>
      <c r="N45" s="6">
        <v>16</v>
      </c>
      <c r="O45" s="13">
        <f>Лист2!E36</f>
        <v>67529.099999999991</v>
      </c>
      <c r="P45" s="10">
        <v>0</v>
      </c>
      <c r="Q45" s="10">
        <v>0</v>
      </c>
      <c r="R45" s="10">
        <v>0</v>
      </c>
      <c r="S45" s="13">
        <f t="shared" si="1"/>
        <v>67529.099999999991</v>
      </c>
      <c r="T45" s="10">
        <v>0</v>
      </c>
      <c r="U45" s="6">
        <v>9234</v>
      </c>
      <c r="V45" s="11">
        <v>43465</v>
      </c>
    </row>
    <row r="46" spans="4:22" ht="21">
      <c r="D46" s="50">
        <v>9</v>
      </c>
      <c r="E46" s="29" t="s">
        <v>99</v>
      </c>
      <c r="F46" s="6">
        <v>1959</v>
      </c>
      <c r="G46" s="8"/>
      <c r="H46" s="9" t="s">
        <v>22</v>
      </c>
      <c r="I46" s="8">
        <v>2</v>
      </c>
      <c r="J46" s="8">
        <v>2</v>
      </c>
      <c r="K46" s="8">
        <v>561.1</v>
      </c>
      <c r="L46" s="6">
        <v>537.1</v>
      </c>
      <c r="M46" s="6">
        <v>537.1</v>
      </c>
      <c r="N46" s="6">
        <v>16</v>
      </c>
      <c r="O46" s="13">
        <f>Лист2!E37</f>
        <v>220595.05999999997</v>
      </c>
      <c r="P46" s="10">
        <v>0</v>
      </c>
      <c r="Q46" s="10">
        <v>0</v>
      </c>
      <c r="R46" s="10">
        <v>0</v>
      </c>
      <c r="S46" s="13">
        <f t="shared" si="1"/>
        <v>220595.05999999997</v>
      </c>
      <c r="T46" s="10">
        <v>0</v>
      </c>
      <c r="U46" s="6">
        <v>9234</v>
      </c>
      <c r="V46" s="11">
        <v>43465</v>
      </c>
    </row>
    <row r="47" spans="4:22">
      <c r="D47" s="169" t="s">
        <v>21</v>
      </c>
      <c r="E47" s="170"/>
      <c r="F47" s="170"/>
      <c r="G47" s="170"/>
      <c r="H47" s="170"/>
      <c r="I47" s="170"/>
      <c r="J47" s="171"/>
      <c r="K47" s="21">
        <f>K38+K39+K40+K41+K42+K43+K44+K45+K46</f>
        <v>8209.9</v>
      </c>
      <c r="L47" s="15">
        <f>L38+L39+L40+L41+L42+L43+L44+L45+L46</f>
        <v>6231.0300000000007</v>
      </c>
      <c r="M47" s="15">
        <f>M38+M39+M40+M41+M42+M43+M44+M45+M46</f>
        <v>6231.0300000000007</v>
      </c>
      <c r="N47" s="15">
        <f>N38+N39+N40+N41+N42+N43+N44+N45+N46</f>
        <v>224</v>
      </c>
      <c r="O47" s="22">
        <f>Лист2!E38</f>
        <v>4750429.6099999985</v>
      </c>
      <c r="P47" s="17">
        <v>0</v>
      </c>
      <c r="Q47" s="17">
        <v>0</v>
      </c>
      <c r="R47" s="17">
        <v>0</v>
      </c>
      <c r="S47" s="22">
        <f t="shared" si="1"/>
        <v>4750429.6099999985</v>
      </c>
      <c r="T47" s="19"/>
      <c r="U47" s="15"/>
      <c r="V47" s="21"/>
    </row>
    <row r="48" spans="4:22">
      <c r="D48" s="169" t="s">
        <v>33</v>
      </c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6"/>
    </row>
    <row r="49" spans="4:22">
      <c r="D49" s="169" t="s">
        <v>9</v>
      </c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1"/>
    </row>
    <row r="50" spans="4:22" ht="21">
      <c r="D50" s="50">
        <v>1</v>
      </c>
      <c r="E50" s="29" t="s">
        <v>101</v>
      </c>
      <c r="F50" s="20">
        <v>1964</v>
      </c>
      <c r="G50" s="6"/>
      <c r="H50" s="9" t="s">
        <v>22</v>
      </c>
      <c r="I50" s="6">
        <v>2</v>
      </c>
      <c r="J50" s="20">
        <v>2</v>
      </c>
      <c r="K50" s="6">
        <v>1072.3</v>
      </c>
      <c r="L50" s="6">
        <v>712.9</v>
      </c>
      <c r="M50" s="8">
        <v>634.1</v>
      </c>
      <c r="N50" s="20">
        <v>17</v>
      </c>
      <c r="O50" s="13">
        <f>Лист2!E46</f>
        <v>141811.20000000001</v>
      </c>
      <c r="P50" s="10">
        <v>0</v>
      </c>
      <c r="Q50" s="10">
        <v>0</v>
      </c>
      <c r="R50" s="10">
        <v>0</v>
      </c>
      <c r="S50" s="13">
        <f t="shared" ref="S50:S76" si="2">O50</f>
        <v>141811.20000000001</v>
      </c>
      <c r="T50" s="10">
        <v>0</v>
      </c>
      <c r="U50" s="6">
        <v>9234</v>
      </c>
      <c r="V50" s="11">
        <v>43830</v>
      </c>
    </row>
    <row r="51" spans="4:22" ht="21">
      <c r="D51" s="50">
        <v>2</v>
      </c>
      <c r="E51" s="29" t="s">
        <v>102</v>
      </c>
      <c r="F51" s="20">
        <v>1966</v>
      </c>
      <c r="G51" s="6"/>
      <c r="H51" s="9" t="s">
        <v>22</v>
      </c>
      <c r="I51" s="6">
        <v>2</v>
      </c>
      <c r="J51" s="20">
        <v>2</v>
      </c>
      <c r="K51" s="6">
        <v>679.6</v>
      </c>
      <c r="L51" s="6">
        <v>630.79999999999995</v>
      </c>
      <c r="M51" s="8">
        <v>630.79999999999995</v>
      </c>
      <c r="N51" s="20">
        <v>27</v>
      </c>
      <c r="O51" s="13">
        <f>Лист2!E47</f>
        <v>366310.98000000004</v>
      </c>
      <c r="P51" s="10">
        <v>0</v>
      </c>
      <c r="Q51" s="10">
        <v>0</v>
      </c>
      <c r="R51" s="10">
        <v>0</v>
      </c>
      <c r="S51" s="13">
        <f t="shared" si="2"/>
        <v>366310.98000000004</v>
      </c>
      <c r="T51" s="10">
        <v>0</v>
      </c>
      <c r="U51" s="6">
        <v>9234</v>
      </c>
      <c r="V51" s="11">
        <v>43830</v>
      </c>
    </row>
    <row r="52" spans="4:22" ht="21">
      <c r="D52" s="50">
        <v>3</v>
      </c>
      <c r="E52" s="29" t="s">
        <v>103</v>
      </c>
      <c r="F52" s="20">
        <v>1945</v>
      </c>
      <c r="G52" s="6"/>
      <c r="H52" s="9" t="s">
        <v>22</v>
      </c>
      <c r="I52" s="6">
        <v>2</v>
      </c>
      <c r="J52" s="20">
        <v>2</v>
      </c>
      <c r="K52" s="6">
        <v>1026.0999999999999</v>
      </c>
      <c r="L52" s="6">
        <v>313.5</v>
      </c>
      <c r="M52" s="8">
        <v>313.5</v>
      </c>
      <c r="N52" s="20">
        <v>15</v>
      </c>
      <c r="O52" s="13">
        <f>Лист2!E48</f>
        <v>1276038.1000000001</v>
      </c>
      <c r="P52" s="10">
        <v>0</v>
      </c>
      <c r="Q52" s="10">
        <v>0</v>
      </c>
      <c r="R52" s="10">
        <v>0</v>
      </c>
      <c r="S52" s="13">
        <f t="shared" si="2"/>
        <v>1276038.1000000001</v>
      </c>
      <c r="T52" s="10">
        <v>0</v>
      </c>
      <c r="U52" s="6">
        <v>9234</v>
      </c>
      <c r="V52" s="11">
        <v>43830</v>
      </c>
    </row>
    <row r="53" spans="4:22" ht="21">
      <c r="D53" s="51">
        <v>4</v>
      </c>
      <c r="E53" s="29" t="s">
        <v>104</v>
      </c>
      <c r="F53" s="23">
        <v>1968</v>
      </c>
      <c r="G53" s="4"/>
      <c r="H53" s="9" t="s">
        <v>22</v>
      </c>
      <c r="I53" s="4">
        <v>2</v>
      </c>
      <c r="J53" s="23">
        <v>2</v>
      </c>
      <c r="K53" s="4">
        <v>1053.2</v>
      </c>
      <c r="L53" s="4">
        <v>703.7</v>
      </c>
      <c r="M53" s="5">
        <v>703.7</v>
      </c>
      <c r="N53" s="23">
        <v>34</v>
      </c>
      <c r="O53" s="24">
        <f>Лист2!E49</f>
        <v>296087.40000000002</v>
      </c>
      <c r="P53" s="10">
        <v>0</v>
      </c>
      <c r="Q53" s="10">
        <v>0</v>
      </c>
      <c r="R53" s="10">
        <v>0</v>
      </c>
      <c r="S53" s="24">
        <f t="shared" si="2"/>
        <v>296087.40000000002</v>
      </c>
      <c r="T53" s="10">
        <v>0</v>
      </c>
      <c r="U53" s="6">
        <v>9234</v>
      </c>
      <c r="V53" s="11">
        <v>43830</v>
      </c>
    </row>
    <row r="54" spans="4:22" ht="21">
      <c r="D54" s="50">
        <v>5</v>
      </c>
      <c r="E54" s="29" t="s">
        <v>105</v>
      </c>
      <c r="F54" s="20">
        <v>1970</v>
      </c>
      <c r="G54" s="6"/>
      <c r="H54" s="9" t="s">
        <v>22</v>
      </c>
      <c r="I54" s="6">
        <v>2</v>
      </c>
      <c r="J54" s="20">
        <v>2</v>
      </c>
      <c r="K54" s="6">
        <v>750.4</v>
      </c>
      <c r="L54" s="6">
        <v>701.6</v>
      </c>
      <c r="M54" s="8">
        <v>701.6</v>
      </c>
      <c r="N54" s="20">
        <v>24</v>
      </c>
      <c r="O54" s="10">
        <f>Лист2!E50</f>
        <v>255488.40000000002</v>
      </c>
      <c r="P54" s="10">
        <v>0</v>
      </c>
      <c r="Q54" s="10">
        <v>0</v>
      </c>
      <c r="R54" s="10">
        <v>0</v>
      </c>
      <c r="S54" s="10">
        <f t="shared" si="2"/>
        <v>255488.40000000002</v>
      </c>
      <c r="T54" s="10">
        <v>0</v>
      </c>
      <c r="U54" s="6">
        <v>9234</v>
      </c>
      <c r="V54" s="11">
        <v>43830</v>
      </c>
    </row>
    <row r="55" spans="4:22" ht="21">
      <c r="D55" s="51">
        <v>6</v>
      </c>
      <c r="E55" s="29" t="s">
        <v>106</v>
      </c>
      <c r="F55" s="23">
        <v>1970</v>
      </c>
      <c r="G55" s="4"/>
      <c r="H55" s="9" t="s">
        <v>22</v>
      </c>
      <c r="I55" s="4">
        <v>2</v>
      </c>
      <c r="J55" s="23">
        <v>2</v>
      </c>
      <c r="K55" s="4">
        <v>1074.3</v>
      </c>
      <c r="L55" s="4">
        <v>687.7</v>
      </c>
      <c r="M55" s="5">
        <v>687.7</v>
      </c>
      <c r="N55" s="23">
        <v>29</v>
      </c>
      <c r="O55" s="24">
        <f>Лист2!E51</f>
        <v>279847.80000000005</v>
      </c>
      <c r="P55" s="10">
        <v>0</v>
      </c>
      <c r="Q55" s="10">
        <v>0</v>
      </c>
      <c r="R55" s="10">
        <v>0</v>
      </c>
      <c r="S55" s="24">
        <f t="shared" si="2"/>
        <v>279847.80000000005</v>
      </c>
      <c r="T55" s="10">
        <v>0</v>
      </c>
      <c r="U55" s="6">
        <v>9234</v>
      </c>
      <c r="V55" s="11">
        <v>43830</v>
      </c>
    </row>
    <row r="56" spans="4:22" ht="21">
      <c r="D56" s="52">
        <v>7</v>
      </c>
      <c r="E56" s="29" t="s">
        <v>107</v>
      </c>
      <c r="F56" s="26">
        <v>1970</v>
      </c>
      <c r="G56" s="25"/>
      <c r="H56" s="9" t="s">
        <v>22</v>
      </c>
      <c r="I56" s="25">
        <v>2</v>
      </c>
      <c r="J56" s="26">
        <v>1</v>
      </c>
      <c r="K56" s="25">
        <v>862.9</v>
      </c>
      <c r="L56" s="25">
        <v>670</v>
      </c>
      <c r="M56" s="27">
        <v>670</v>
      </c>
      <c r="N56" s="26">
        <v>34</v>
      </c>
      <c r="O56" s="28">
        <f>Лист2!E52</f>
        <v>271728</v>
      </c>
      <c r="P56" s="10">
        <v>0</v>
      </c>
      <c r="Q56" s="10">
        <v>0</v>
      </c>
      <c r="R56" s="10">
        <v>0</v>
      </c>
      <c r="S56" s="28">
        <f t="shared" si="2"/>
        <v>271728</v>
      </c>
      <c r="T56" s="10">
        <v>0</v>
      </c>
      <c r="U56" s="6">
        <v>9234</v>
      </c>
      <c r="V56" s="11">
        <v>43830</v>
      </c>
    </row>
    <row r="57" spans="4:22" ht="21">
      <c r="D57" s="50">
        <v>8</v>
      </c>
      <c r="E57" s="29" t="s">
        <v>108</v>
      </c>
      <c r="F57" s="20">
        <v>1971</v>
      </c>
      <c r="G57" s="6"/>
      <c r="H57" s="9" t="s">
        <v>22</v>
      </c>
      <c r="I57" s="6">
        <v>2</v>
      </c>
      <c r="J57" s="20">
        <v>2</v>
      </c>
      <c r="K57" s="6">
        <v>1127.7</v>
      </c>
      <c r="L57" s="6">
        <v>735.7</v>
      </c>
      <c r="M57" s="8">
        <v>735.7</v>
      </c>
      <c r="N57" s="20">
        <v>27</v>
      </c>
      <c r="O57" s="10">
        <f>Лист2!E53</f>
        <v>399849.66</v>
      </c>
      <c r="P57" s="10">
        <v>0</v>
      </c>
      <c r="Q57" s="10">
        <v>0</v>
      </c>
      <c r="R57" s="10">
        <v>0</v>
      </c>
      <c r="S57" s="10">
        <f t="shared" si="2"/>
        <v>399849.66</v>
      </c>
      <c r="T57" s="10">
        <v>0</v>
      </c>
      <c r="U57" s="6">
        <v>9234</v>
      </c>
      <c r="V57" s="11">
        <v>43830</v>
      </c>
    </row>
    <row r="58" spans="4:22" ht="21">
      <c r="D58" s="52">
        <v>9</v>
      </c>
      <c r="E58" s="29" t="s">
        <v>109</v>
      </c>
      <c r="F58" s="26">
        <v>1968</v>
      </c>
      <c r="G58" s="25"/>
      <c r="H58" s="9" t="s">
        <v>22</v>
      </c>
      <c r="I58" s="25">
        <v>2</v>
      </c>
      <c r="J58" s="26">
        <v>2</v>
      </c>
      <c r="K58" s="25">
        <v>635.70000000000005</v>
      </c>
      <c r="L58" s="25">
        <v>586.9</v>
      </c>
      <c r="M58" s="27">
        <v>586.70000000000005</v>
      </c>
      <c r="N58" s="26">
        <v>32</v>
      </c>
      <c r="O58" s="28">
        <f>Лист2!E54</f>
        <v>239248.80000000002</v>
      </c>
      <c r="P58" s="10">
        <v>0</v>
      </c>
      <c r="Q58" s="10">
        <v>0</v>
      </c>
      <c r="R58" s="10">
        <v>0</v>
      </c>
      <c r="S58" s="28">
        <f t="shared" si="2"/>
        <v>239248.80000000002</v>
      </c>
      <c r="T58" s="10">
        <v>0</v>
      </c>
      <c r="U58" s="6">
        <v>9234</v>
      </c>
      <c r="V58" s="11">
        <v>43830</v>
      </c>
    </row>
    <row r="59" spans="4:22" ht="21">
      <c r="D59" s="50">
        <v>10</v>
      </c>
      <c r="E59" s="29" t="s">
        <v>110</v>
      </c>
      <c r="F59" s="20">
        <v>1968</v>
      </c>
      <c r="G59" s="6"/>
      <c r="H59" s="9" t="s">
        <v>22</v>
      </c>
      <c r="I59" s="6">
        <v>2</v>
      </c>
      <c r="J59" s="20">
        <v>2</v>
      </c>
      <c r="K59" s="6">
        <v>670.4</v>
      </c>
      <c r="L59" s="6">
        <v>621.6</v>
      </c>
      <c r="M59" s="8">
        <v>621.6</v>
      </c>
      <c r="N59" s="20">
        <v>26</v>
      </c>
      <c r="O59" s="10">
        <f>Лист2!E55</f>
        <v>247368.60000000003</v>
      </c>
      <c r="P59" s="10">
        <v>0</v>
      </c>
      <c r="Q59" s="10">
        <v>0</v>
      </c>
      <c r="R59" s="10">
        <v>0</v>
      </c>
      <c r="S59" s="10">
        <f t="shared" si="2"/>
        <v>247368.60000000003</v>
      </c>
      <c r="T59" s="10">
        <v>0</v>
      </c>
      <c r="U59" s="6">
        <v>9234</v>
      </c>
      <c r="V59" s="11">
        <v>43830</v>
      </c>
    </row>
    <row r="60" spans="4:22" ht="21">
      <c r="D60" s="52">
        <v>11</v>
      </c>
      <c r="E60" s="29" t="s">
        <v>111</v>
      </c>
      <c r="F60" s="26">
        <v>1967</v>
      </c>
      <c r="G60" s="25"/>
      <c r="H60" s="9" t="s">
        <v>22</v>
      </c>
      <c r="I60" s="25">
        <v>2</v>
      </c>
      <c r="J60" s="26">
        <v>2</v>
      </c>
      <c r="K60" s="25">
        <v>1016.3</v>
      </c>
      <c r="L60" s="25">
        <v>632</v>
      </c>
      <c r="M60" s="27">
        <v>632</v>
      </c>
      <c r="N60" s="26">
        <v>26</v>
      </c>
      <c r="O60" s="28">
        <f>Лист2!E56</f>
        <v>296087.40000000002</v>
      </c>
      <c r="P60" s="10">
        <v>0</v>
      </c>
      <c r="Q60" s="10">
        <v>0</v>
      </c>
      <c r="R60" s="10">
        <v>0</v>
      </c>
      <c r="S60" s="28">
        <f t="shared" si="2"/>
        <v>296087.40000000002</v>
      </c>
      <c r="T60" s="10">
        <v>0</v>
      </c>
      <c r="U60" s="6">
        <v>9234</v>
      </c>
      <c r="V60" s="11">
        <v>43830</v>
      </c>
    </row>
    <row r="61" spans="4:22" ht="21">
      <c r="D61" s="50">
        <v>12</v>
      </c>
      <c r="E61" s="29" t="s">
        <v>112</v>
      </c>
      <c r="F61" s="20">
        <v>1967</v>
      </c>
      <c r="G61" s="6"/>
      <c r="H61" s="9" t="s">
        <v>22</v>
      </c>
      <c r="I61" s="6">
        <v>2</v>
      </c>
      <c r="J61" s="20">
        <v>2</v>
      </c>
      <c r="K61" s="6">
        <v>669.8</v>
      </c>
      <c r="L61" s="6">
        <v>621</v>
      </c>
      <c r="M61" s="8">
        <v>621</v>
      </c>
      <c r="N61" s="20">
        <v>33</v>
      </c>
      <c r="O61" s="10">
        <f>Лист2!E57</f>
        <v>244120.68</v>
      </c>
      <c r="P61" s="10">
        <v>0</v>
      </c>
      <c r="Q61" s="10">
        <v>0</v>
      </c>
      <c r="R61" s="10">
        <v>0</v>
      </c>
      <c r="S61" s="10">
        <f t="shared" si="2"/>
        <v>244120.68</v>
      </c>
      <c r="T61" s="10">
        <v>0</v>
      </c>
      <c r="U61" s="6">
        <v>9234</v>
      </c>
      <c r="V61" s="11">
        <v>43830</v>
      </c>
    </row>
    <row r="62" spans="4:22" ht="21">
      <c r="D62" s="50">
        <v>13</v>
      </c>
      <c r="E62" s="29" t="s">
        <v>113</v>
      </c>
      <c r="F62" s="20">
        <v>1968</v>
      </c>
      <c r="G62" s="6"/>
      <c r="H62" s="9" t="s">
        <v>22</v>
      </c>
      <c r="I62" s="6">
        <v>2</v>
      </c>
      <c r="J62" s="20">
        <v>1</v>
      </c>
      <c r="K62" s="6">
        <v>452.5</v>
      </c>
      <c r="L62" s="6">
        <v>359.8</v>
      </c>
      <c r="M62" s="8">
        <v>359.8</v>
      </c>
      <c r="N62" s="20">
        <v>14</v>
      </c>
      <c r="O62" s="10">
        <f>Лист2!E58</f>
        <v>163559.1</v>
      </c>
      <c r="P62" s="10">
        <v>0</v>
      </c>
      <c r="Q62" s="10">
        <v>0</v>
      </c>
      <c r="R62" s="10">
        <v>0</v>
      </c>
      <c r="S62" s="10">
        <f t="shared" si="2"/>
        <v>163559.1</v>
      </c>
      <c r="T62" s="10">
        <v>0</v>
      </c>
      <c r="U62" s="6">
        <v>9234</v>
      </c>
      <c r="V62" s="11">
        <v>43830</v>
      </c>
    </row>
    <row r="63" spans="4:22" ht="21">
      <c r="D63" s="51">
        <v>14</v>
      </c>
      <c r="E63" s="29" t="s">
        <v>114</v>
      </c>
      <c r="F63" s="23">
        <v>1965</v>
      </c>
      <c r="G63" s="4"/>
      <c r="H63" s="9" t="s">
        <v>22</v>
      </c>
      <c r="I63" s="4">
        <v>2</v>
      </c>
      <c r="J63" s="23">
        <v>2</v>
      </c>
      <c r="K63" s="4">
        <v>389.8</v>
      </c>
      <c r="L63" s="4">
        <v>341</v>
      </c>
      <c r="M63" s="5">
        <v>341</v>
      </c>
      <c r="N63" s="23">
        <v>14</v>
      </c>
      <c r="O63" s="24">
        <f>Лист2!E59</f>
        <v>159499.20000000001</v>
      </c>
      <c r="P63" s="10">
        <v>0</v>
      </c>
      <c r="Q63" s="10">
        <v>0</v>
      </c>
      <c r="R63" s="10">
        <v>0</v>
      </c>
      <c r="S63" s="24">
        <f t="shared" si="2"/>
        <v>159499.20000000001</v>
      </c>
      <c r="T63" s="10">
        <v>0</v>
      </c>
      <c r="U63" s="6">
        <v>9234</v>
      </c>
      <c r="V63" s="11">
        <v>43830</v>
      </c>
    </row>
    <row r="64" spans="4:22" ht="21">
      <c r="D64" s="50">
        <v>15</v>
      </c>
      <c r="E64" s="29" t="s">
        <v>115</v>
      </c>
      <c r="F64" s="20">
        <v>1945</v>
      </c>
      <c r="G64" s="6"/>
      <c r="H64" s="9" t="s">
        <v>22</v>
      </c>
      <c r="I64" s="6">
        <v>3</v>
      </c>
      <c r="J64" s="20">
        <v>3</v>
      </c>
      <c r="K64" s="6">
        <v>1819.3</v>
      </c>
      <c r="L64" s="6">
        <v>1310.1199999999999</v>
      </c>
      <c r="M64" s="8">
        <v>1310.1199999999999</v>
      </c>
      <c r="N64" s="20">
        <v>48</v>
      </c>
      <c r="O64" s="10">
        <f>Лист2!E60</f>
        <v>1631821.6</v>
      </c>
      <c r="P64" s="10">
        <v>0</v>
      </c>
      <c r="Q64" s="10">
        <v>0</v>
      </c>
      <c r="R64" s="10">
        <v>0</v>
      </c>
      <c r="S64" s="10">
        <f t="shared" si="2"/>
        <v>1631821.6</v>
      </c>
      <c r="T64" s="10">
        <v>0</v>
      </c>
      <c r="U64" s="6">
        <v>9234</v>
      </c>
      <c r="V64" s="11">
        <v>43830</v>
      </c>
    </row>
    <row r="65" spans="4:26" ht="21">
      <c r="D65" s="51">
        <v>16</v>
      </c>
      <c r="E65" s="29" t="s">
        <v>116</v>
      </c>
      <c r="F65" s="23">
        <v>1970</v>
      </c>
      <c r="G65" s="4"/>
      <c r="H65" s="9" t="s">
        <v>22</v>
      </c>
      <c r="I65" s="4">
        <v>2</v>
      </c>
      <c r="J65" s="23">
        <v>2</v>
      </c>
      <c r="K65" s="4">
        <v>672.9</v>
      </c>
      <c r="L65" s="4">
        <v>621.1</v>
      </c>
      <c r="M65" s="5">
        <v>621.1</v>
      </c>
      <c r="N65" s="23">
        <v>30</v>
      </c>
      <c r="O65" s="24">
        <f>Лист2!E61</f>
        <v>233115.06</v>
      </c>
      <c r="P65" s="10">
        <v>0</v>
      </c>
      <c r="Q65" s="10">
        <v>0</v>
      </c>
      <c r="R65" s="10">
        <v>0</v>
      </c>
      <c r="S65" s="24">
        <f t="shared" si="2"/>
        <v>233115.06</v>
      </c>
      <c r="T65" s="10">
        <v>0</v>
      </c>
      <c r="U65" s="6">
        <v>9234</v>
      </c>
      <c r="V65" s="11">
        <v>43830</v>
      </c>
      <c r="X65" s="3" t="s">
        <v>137</v>
      </c>
    </row>
    <row r="66" spans="4:26" ht="21">
      <c r="D66" s="50">
        <v>17</v>
      </c>
      <c r="E66" s="29" t="s">
        <v>117</v>
      </c>
      <c r="F66" s="20">
        <v>1967</v>
      </c>
      <c r="G66" s="6"/>
      <c r="H66" s="9" t="s">
        <v>22</v>
      </c>
      <c r="I66" s="6">
        <v>2</v>
      </c>
      <c r="J66" s="20">
        <v>1</v>
      </c>
      <c r="K66" s="6">
        <v>884.7</v>
      </c>
      <c r="L66" s="6">
        <v>425.69</v>
      </c>
      <c r="M66" s="8">
        <v>425.69</v>
      </c>
      <c r="N66" s="20">
        <v>34</v>
      </c>
      <c r="O66" s="10">
        <f>Лист2!E62</f>
        <v>129993.60000000001</v>
      </c>
      <c r="P66" s="10">
        <v>0</v>
      </c>
      <c r="Q66" s="10">
        <v>0</v>
      </c>
      <c r="R66" s="10">
        <v>0</v>
      </c>
      <c r="S66" s="10">
        <f t="shared" si="2"/>
        <v>129993.60000000001</v>
      </c>
      <c r="T66" s="10">
        <v>0</v>
      </c>
      <c r="U66" s="6">
        <v>9234</v>
      </c>
      <c r="V66" s="11">
        <v>43830</v>
      </c>
    </row>
    <row r="67" spans="4:26" ht="21">
      <c r="D67" s="51">
        <v>18</v>
      </c>
      <c r="E67" s="31" t="s">
        <v>118</v>
      </c>
      <c r="F67" s="23">
        <v>1963</v>
      </c>
      <c r="G67" s="4"/>
      <c r="H67" s="9" t="s">
        <v>22</v>
      </c>
      <c r="I67" s="4">
        <v>2</v>
      </c>
      <c r="J67" s="23">
        <v>1</v>
      </c>
      <c r="K67" s="4">
        <v>373.5</v>
      </c>
      <c r="L67" s="4">
        <v>263.2</v>
      </c>
      <c r="M67" s="5">
        <v>263.2</v>
      </c>
      <c r="N67" s="23">
        <v>4</v>
      </c>
      <c r="O67" s="24">
        <f>Лист2!E63</f>
        <v>92291.4</v>
      </c>
      <c r="P67" s="10">
        <v>0</v>
      </c>
      <c r="Q67" s="10">
        <v>0</v>
      </c>
      <c r="R67" s="10">
        <v>0</v>
      </c>
      <c r="S67" s="24">
        <f t="shared" si="2"/>
        <v>92291.4</v>
      </c>
      <c r="T67" s="10">
        <v>0</v>
      </c>
      <c r="U67" s="6">
        <v>9234</v>
      </c>
      <c r="V67" s="11">
        <v>43830</v>
      </c>
    </row>
    <row r="68" spans="4:26" ht="21">
      <c r="D68" s="50">
        <v>19</v>
      </c>
      <c r="E68" s="29" t="s">
        <v>119</v>
      </c>
      <c r="F68" s="20">
        <v>1964</v>
      </c>
      <c r="G68" s="6"/>
      <c r="H68" s="9" t="s">
        <v>22</v>
      </c>
      <c r="I68" s="6">
        <v>2</v>
      </c>
      <c r="J68" s="20">
        <v>2</v>
      </c>
      <c r="K68" s="6">
        <v>774</v>
      </c>
      <c r="L68" s="6">
        <v>591.79999999999995</v>
      </c>
      <c r="M68" s="8">
        <v>591.79999999999995</v>
      </c>
      <c r="N68" s="20">
        <v>22</v>
      </c>
      <c r="O68" s="10">
        <f>Лист2!E64</f>
        <v>189454.68</v>
      </c>
      <c r="P68" s="10">
        <v>0</v>
      </c>
      <c r="Q68" s="10">
        <v>0</v>
      </c>
      <c r="R68" s="10">
        <v>0</v>
      </c>
      <c r="S68" s="10">
        <f t="shared" si="2"/>
        <v>189454.68</v>
      </c>
      <c r="T68" s="10">
        <v>0</v>
      </c>
      <c r="U68" s="6">
        <v>9234</v>
      </c>
      <c r="V68" s="11">
        <v>43830</v>
      </c>
    </row>
    <row r="69" spans="4:26" ht="21">
      <c r="D69" s="51">
        <v>20</v>
      </c>
      <c r="E69" s="29" t="s">
        <v>120</v>
      </c>
      <c r="F69" s="23">
        <v>1965</v>
      </c>
      <c r="G69" s="4"/>
      <c r="H69" s="9" t="s">
        <v>22</v>
      </c>
      <c r="I69" s="4">
        <v>2</v>
      </c>
      <c r="J69" s="23">
        <v>1</v>
      </c>
      <c r="K69" s="4">
        <v>366.4</v>
      </c>
      <c r="L69" s="4">
        <v>224.3</v>
      </c>
      <c r="M69" s="5">
        <v>224.3</v>
      </c>
      <c r="N69" s="23">
        <v>12</v>
      </c>
      <c r="O69" s="24">
        <f>Лист2!E65</f>
        <v>328375.67999999999</v>
      </c>
      <c r="P69" s="10">
        <v>0</v>
      </c>
      <c r="Q69" s="10">
        <v>0</v>
      </c>
      <c r="R69" s="10">
        <v>0</v>
      </c>
      <c r="S69" s="24">
        <f t="shared" si="2"/>
        <v>328375.67999999999</v>
      </c>
      <c r="T69" s="10">
        <v>0</v>
      </c>
      <c r="U69" s="6">
        <v>9234</v>
      </c>
      <c r="V69" s="11">
        <v>43830</v>
      </c>
    </row>
    <row r="70" spans="4:26" ht="21">
      <c r="D70" s="50">
        <v>21</v>
      </c>
      <c r="E70" s="31" t="s">
        <v>121</v>
      </c>
      <c r="F70" s="20">
        <v>1967</v>
      </c>
      <c r="G70" s="6"/>
      <c r="H70" s="9" t="s">
        <v>22</v>
      </c>
      <c r="I70" s="6">
        <v>2</v>
      </c>
      <c r="J70" s="20">
        <v>1</v>
      </c>
      <c r="K70" s="6">
        <v>378.2</v>
      </c>
      <c r="L70" s="6">
        <v>232.5</v>
      </c>
      <c r="M70" s="8">
        <v>232.5</v>
      </c>
      <c r="N70" s="20">
        <v>16</v>
      </c>
      <c r="O70" s="10">
        <f>Лист2!E66</f>
        <v>313470.36</v>
      </c>
      <c r="P70" s="10">
        <v>0</v>
      </c>
      <c r="Q70" s="10">
        <v>0</v>
      </c>
      <c r="R70" s="10">
        <v>0</v>
      </c>
      <c r="S70" s="10">
        <f t="shared" si="2"/>
        <v>313470.36</v>
      </c>
      <c r="T70" s="10">
        <v>0</v>
      </c>
      <c r="U70" s="6">
        <v>9234</v>
      </c>
      <c r="V70" s="11">
        <v>43830</v>
      </c>
    </row>
    <row r="71" spans="4:26" ht="21">
      <c r="D71" s="50">
        <v>22</v>
      </c>
      <c r="E71" s="31" t="s">
        <v>122</v>
      </c>
      <c r="F71" s="20">
        <v>1967</v>
      </c>
      <c r="G71" s="6"/>
      <c r="H71" s="9" t="s">
        <v>22</v>
      </c>
      <c r="I71" s="6">
        <v>2</v>
      </c>
      <c r="J71" s="20">
        <v>1</v>
      </c>
      <c r="K71" s="6">
        <v>376.1</v>
      </c>
      <c r="L71" s="6">
        <v>227.6</v>
      </c>
      <c r="M71" s="8">
        <v>227.6</v>
      </c>
      <c r="N71" s="20">
        <v>18</v>
      </c>
      <c r="O71" s="10">
        <f>Лист2!E67</f>
        <v>323648.64000000001</v>
      </c>
      <c r="P71" s="10">
        <v>0</v>
      </c>
      <c r="Q71" s="10">
        <v>0</v>
      </c>
      <c r="R71" s="10">
        <v>0</v>
      </c>
      <c r="S71" s="10">
        <f t="shared" si="2"/>
        <v>323648.64000000001</v>
      </c>
      <c r="T71" s="10">
        <v>0</v>
      </c>
      <c r="U71" s="6">
        <v>9234</v>
      </c>
      <c r="V71" s="11">
        <v>43830</v>
      </c>
    </row>
    <row r="72" spans="4:26" ht="21">
      <c r="D72" s="50">
        <v>23</v>
      </c>
      <c r="E72" s="31" t="s">
        <v>123</v>
      </c>
      <c r="F72" s="20">
        <v>1965</v>
      </c>
      <c r="G72" s="6"/>
      <c r="H72" s="9" t="s">
        <v>22</v>
      </c>
      <c r="I72" s="6">
        <v>2</v>
      </c>
      <c r="J72" s="20">
        <v>1</v>
      </c>
      <c r="K72" s="6">
        <v>455.4</v>
      </c>
      <c r="L72" s="6">
        <v>204.1</v>
      </c>
      <c r="M72" s="8">
        <v>204.1</v>
      </c>
      <c r="N72" s="20">
        <v>16</v>
      </c>
      <c r="O72" s="10">
        <f>Лист2!E68</f>
        <v>323648.64000000001</v>
      </c>
      <c r="P72" s="10">
        <v>0</v>
      </c>
      <c r="Q72" s="10">
        <v>0</v>
      </c>
      <c r="R72" s="10">
        <v>0</v>
      </c>
      <c r="S72" s="10">
        <f t="shared" si="2"/>
        <v>323648.64000000001</v>
      </c>
      <c r="T72" s="10">
        <v>0</v>
      </c>
      <c r="U72" s="6">
        <v>9234</v>
      </c>
      <c r="V72" s="11">
        <v>43830</v>
      </c>
    </row>
    <row r="73" spans="4:26" ht="21">
      <c r="D73" s="51">
        <v>24</v>
      </c>
      <c r="E73" s="31" t="s">
        <v>124</v>
      </c>
      <c r="F73" s="23">
        <v>1965</v>
      </c>
      <c r="G73" s="4"/>
      <c r="H73" s="9" t="s">
        <v>22</v>
      </c>
      <c r="I73" s="4">
        <v>2</v>
      </c>
      <c r="J73" s="23">
        <v>1</v>
      </c>
      <c r="K73" s="4">
        <v>263.7</v>
      </c>
      <c r="L73" s="4">
        <v>145.6</v>
      </c>
      <c r="M73" s="5">
        <v>145.6</v>
      </c>
      <c r="N73" s="23">
        <v>4</v>
      </c>
      <c r="O73" s="24">
        <f>Лист2!E69</f>
        <v>344082</v>
      </c>
      <c r="P73" s="10">
        <v>0</v>
      </c>
      <c r="Q73" s="10">
        <v>0</v>
      </c>
      <c r="R73" s="10">
        <v>0</v>
      </c>
      <c r="S73" s="24">
        <f t="shared" si="2"/>
        <v>344082</v>
      </c>
      <c r="T73" s="10">
        <v>0</v>
      </c>
      <c r="U73" s="6">
        <v>9234</v>
      </c>
      <c r="V73" s="11">
        <v>43830</v>
      </c>
    </row>
    <row r="74" spans="4:26" ht="21" customHeight="1">
      <c r="D74" s="50">
        <v>25</v>
      </c>
      <c r="E74" s="29" t="s">
        <v>125</v>
      </c>
      <c r="F74" s="20">
        <v>1969</v>
      </c>
      <c r="G74" s="6"/>
      <c r="H74" s="9" t="s">
        <v>22</v>
      </c>
      <c r="I74" s="6">
        <v>2</v>
      </c>
      <c r="J74" s="20">
        <v>1</v>
      </c>
      <c r="K74" s="6">
        <v>1178.4000000000001</v>
      </c>
      <c r="L74" s="6">
        <v>701.9</v>
      </c>
      <c r="M74" s="8">
        <v>701.9</v>
      </c>
      <c r="N74" s="20">
        <v>39</v>
      </c>
      <c r="O74" s="10">
        <f>Лист2!E70</f>
        <v>102050.51999999999</v>
      </c>
      <c r="P74" s="10">
        <v>0</v>
      </c>
      <c r="Q74" s="10">
        <v>0</v>
      </c>
      <c r="R74" s="10">
        <v>0</v>
      </c>
      <c r="S74" s="10">
        <f t="shared" si="2"/>
        <v>102050.51999999999</v>
      </c>
      <c r="T74" s="10">
        <v>0</v>
      </c>
      <c r="U74" s="6">
        <v>9234</v>
      </c>
      <c r="V74" s="11">
        <v>43830</v>
      </c>
    </row>
    <row r="75" spans="4:26" ht="21">
      <c r="D75" s="51">
        <v>26</v>
      </c>
      <c r="E75" s="31" t="s">
        <v>126</v>
      </c>
      <c r="F75" s="23">
        <v>1979</v>
      </c>
      <c r="G75" s="4"/>
      <c r="H75" s="23" t="s">
        <v>34</v>
      </c>
      <c r="I75" s="4">
        <v>2</v>
      </c>
      <c r="J75" s="23">
        <v>1</v>
      </c>
      <c r="K75" s="4">
        <v>460.7</v>
      </c>
      <c r="L75" s="4">
        <v>295.10000000000002</v>
      </c>
      <c r="M75" s="5">
        <v>295.10000000000002</v>
      </c>
      <c r="N75" s="23">
        <v>11</v>
      </c>
      <c r="O75" s="24">
        <f>Лист2!E71</f>
        <v>47094.840000000004</v>
      </c>
      <c r="P75" s="10">
        <v>0</v>
      </c>
      <c r="Q75" s="10">
        <v>0</v>
      </c>
      <c r="R75" s="10">
        <v>0</v>
      </c>
      <c r="S75" s="24">
        <f t="shared" si="2"/>
        <v>47094.840000000004</v>
      </c>
      <c r="T75" s="10">
        <v>0</v>
      </c>
      <c r="U75" s="6">
        <v>9234</v>
      </c>
      <c r="V75" s="11">
        <v>43830</v>
      </c>
    </row>
    <row r="76" spans="4:26" ht="18.75" customHeight="1">
      <c r="D76" s="169" t="s">
        <v>21</v>
      </c>
      <c r="E76" s="170"/>
      <c r="F76" s="170"/>
      <c r="G76" s="170"/>
      <c r="H76" s="170"/>
      <c r="I76" s="170"/>
      <c r="J76" s="171"/>
      <c r="K76" s="15">
        <f>K50+K51+K52+K53+K54+K55+K56+K57+K58+K59+K60+K61+K62+K63+K64+K65+K66+K67+K68+K69+K70+K71+K72+K73+K74+K75</f>
        <v>19484.3</v>
      </c>
      <c r="L76" s="19">
        <f>L50+L51+L52+L53+L54+L55+L56+L57+L58+L59+L60+L61+L62+L63+L64+L65+L66+L67+L68+L69+L70+L71+L72+L73+L74+L75</f>
        <v>13561.210000000001</v>
      </c>
      <c r="M76" s="15">
        <f>M50+M51+M52+M53+M54+M55+M56+M57+M58+M59+M60+M61+M62+M63+M64+M65+M66+M67+M68+M69+M70+M71+M72+M73+M74+M75</f>
        <v>13482.210000000001</v>
      </c>
      <c r="N76" s="19">
        <f>N50+N51+N52+N53+N54+N55+N56+N57+N58+N59+N60+N61+N62+N63+N64+N65+N66+N67+N68+N69+N70+N71+N72+N73+N74+N75</f>
        <v>606</v>
      </c>
      <c r="O76" s="22">
        <f>Лист2!E72</f>
        <v>8696092.339999998</v>
      </c>
      <c r="P76" s="17">
        <v>0</v>
      </c>
      <c r="Q76" s="17">
        <v>0</v>
      </c>
      <c r="R76" s="17">
        <v>0</v>
      </c>
      <c r="S76" s="22">
        <f t="shared" si="2"/>
        <v>8696092.339999998</v>
      </c>
      <c r="T76" s="19"/>
      <c r="U76" s="15"/>
      <c r="V76" s="21"/>
      <c r="W76" s="39"/>
      <c r="X76" s="39"/>
      <c r="Y76" s="39"/>
      <c r="Z76" s="39"/>
    </row>
    <row r="77" spans="4:26" ht="36.75" customHeight="1">
      <c r="D77" s="189"/>
      <c r="E77" s="189"/>
      <c r="F77" s="189"/>
      <c r="G77" s="189"/>
      <c r="H77" s="189"/>
      <c r="I77" s="189"/>
      <c r="J77" s="189"/>
      <c r="K77" s="189"/>
      <c r="L77" s="32"/>
      <c r="M77" s="38"/>
      <c r="N77" s="32"/>
      <c r="O77" s="48"/>
      <c r="P77" s="48"/>
      <c r="Q77" s="48"/>
      <c r="R77" s="187"/>
      <c r="S77" s="187"/>
      <c r="T77" s="187"/>
      <c r="U77" s="187"/>
      <c r="V77" s="187"/>
      <c r="W77" s="54"/>
      <c r="X77" s="54"/>
      <c r="Y77" s="54"/>
    </row>
    <row r="78" spans="4:26" ht="15.75" customHeight="1">
      <c r="D78" s="190"/>
      <c r="E78" s="190"/>
      <c r="F78" s="190"/>
      <c r="G78" s="190"/>
      <c r="H78" s="190"/>
      <c r="I78" s="190"/>
      <c r="J78" s="190"/>
      <c r="K78" s="190"/>
      <c r="L78" s="32"/>
      <c r="M78" s="33"/>
      <c r="N78" s="32"/>
      <c r="O78" s="48"/>
      <c r="P78" s="48"/>
      <c r="Q78" s="48"/>
      <c r="R78" s="188"/>
      <c r="S78" s="188"/>
      <c r="T78" s="188"/>
      <c r="U78" s="188"/>
      <c r="V78" s="188"/>
      <c r="W78" s="55"/>
      <c r="X78" s="55"/>
      <c r="Y78" s="55"/>
    </row>
    <row r="79" spans="4:26" ht="15" customHeight="1">
      <c r="D79" s="190"/>
      <c r="E79" s="190"/>
      <c r="F79" s="190"/>
      <c r="G79" s="190"/>
      <c r="H79" s="190"/>
      <c r="I79" s="190"/>
      <c r="J79" s="190"/>
      <c r="K79" s="190"/>
      <c r="L79"/>
      <c r="M79"/>
      <c r="N79"/>
      <c r="O79" s="49"/>
      <c r="P79" s="49"/>
      <c r="Q79" s="49"/>
      <c r="R79" s="188"/>
      <c r="S79" s="188"/>
      <c r="T79" s="188"/>
      <c r="U79" s="188"/>
      <c r="V79" s="188"/>
      <c r="W79" s="55"/>
      <c r="X79" s="55"/>
      <c r="Y79" s="55"/>
    </row>
  </sheetData>
  <mergeCells count="37">
    <mergeCell ref="R77:V79"/>
    <mergeCell ref="S17:S20"/>
    <mergeCell ref="D35:J35"/>
    <mergeCell ref="D24:V24"/>
    <mergeCell ref="D23:J23"/>
    <mergeCell ref="D77:K79"/>
    <mergeCell ref="D76:J76"/>
    <mergeCell ref="V15:V21"/>
    <mergeCell ref="N15:N20"/>
    <mergeCell ref="F15:G16"/>
    <mergeCell ref="F17:F21"/>
    <mergeCell ref="G17:G21"/>
    <mergeCell ref="L15:M16"/>
    <mergeCell ref="L17:L20"/>
    <mergeCell ref="M17:M20"/>
    <mergeCell ref="H15:H21"/>
    <mergeCell ref="D49:V49"/>
    <mergeCell ref="T15:T20"/>
    <mergeCell ref="U15:U20"/>
    <mergeCell ref="D37:V37"/>
    <mergeCell ref="D47:J47"/>
    <mergeCell ref="D48:V48"/>
    <mergeCell ref="E15:E21"/>
    <mergeCell ref="O15:S15"/>
    <mergeCell ref="K15:K19"/>
    <mergeCell ref="P17:P20"/>
    <mergeCell ref="P16:S16"/>
    <mergeCell ref="I15:I21"/>
    <mergeCell ref="J15:J21"/>
    <mergeCell ref="O16:O20"/>
    <mergeCell ref="Q17:Q20"/>
    <mergeCell ref="R17:R20"/>
    <mergeCell ref="P1:V8"/>
    <mergeCell ref="T9:V9"/>
    <mergeCell ref="C11:V14"/>
    <mergeCell ref="I10:O10"/>
    <mergeCell ref="AB17:AF21"/>
  </mergeCells>
  <printOptions horizontalCentered="1"/>
  <pageMargins left="0.51181102362204722" right="0" top="0.74803149606299213" bottom="0.74803149606299213" header="0.31496062992125984" footer="0.31496062992125984"/>
  <pageSetup paperSize="9" fitToHeight="4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81"/>
  <sheetViews>
    <sheetView showGridLines="0" zoomScale="136" zoomScaleNormal="136" workbookViewId="0">
      <selection activeCell="N34" sqref="N34"/>
    </sheetView>
  </sheetViews>
  <sheetFormatPr defaultRowHeight="15"/>
  <cols>
    <col min="2" max="2" width="3.7109375" customWidth="1"/>
    <col min="3" max="3" width="4.42578125" customWidth="1"/>
    <col min="4" max="4" width="15.140625" customWidth="1"/>
    <col min="5" max="5" width="10" customWidth="1"/>
    <col min="6" max="6" width="8.85546875" customWidth="1"/>
    <col min="7" max="7" width="3.85546875" customWidth="1"/>
    <col min="8" max="8" width="4.42578125" customWidth="1"/>
    <col min="9" max="9" width="5.28515625" customWidth="1"/>
    <col min="10" max="10" width="8.140625" customWidth="1"/>
    <col min="11" max="11" width="5.5703125" customWidth="1"/>
    <col min="12" max="12" width="6.85546875" customWidth="1"/>
    <col min="13" max="13" width="5.5703125" customWidth="1"/>
    <col min="14" max="14" width="7" customWidth="1"/>
    <col min="15" max="15" width="5.5703125" customWidth="1"/>
    <col min="16" max="16" width="6.42578125" customWidth="1"/>
    <col min="17" max="17" width="4.7109375" customWidth="1"/>
    <col min="18" max="18" width="4.28515625" customWidth="1"/>
    <col min="19" max="19" width="4.140625" customWidth="1"/>
    <col min="20" max="20" width="4.5703125" customWidth="1"/>
    <col min="21" max="21" width="4.7109375" customWidth="1"/>
    <col min="22" max="22" width="3.7109375" customWidth="1"/>
  </cols>
  <sheetData>
    <row r="1" spans="2:23"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232" t="s">
        <v>82</v>
      </c>
      <c r="U1" s="232"/>
      <c r="V1" s="232"/>
      <c r="W1" s="59"/>
    </row>
    <row r="2" spans="2:23" ht="15.75">
      <c r="C2" s="202" t="s">
        <v>131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</row>
    <row r="3" spans="2:23" ht="14.25" customHeight="1">
      <c r="B3" s="32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59"/>
    </row>
    <row r="4" spans="2:23" ht="20.25" customHeight="1">
      <c r="B4" s="34"/>
      <c r="C4" s="217" t="s">
        <v>35</v>
      </c>
      <c r="D4" s="224" t="s">
        <v>4</v>
      </c>
      <c r="E4" s="217" t="s">
        <v>36</v>
      </c>
      <c r="F4" s="230" t="s">
        <v>37</v>
      </c>
      <c r="G4" s="226"/>
      <c r="H4" s="226"/>
      <c r="I4" s="226"/>
      <c r="J4" s="226"/>
      <c r="K4" s="226"/>
      <c r="L4" s="226"/>
      <c r="M4" s="226"/>
      <c r="N4" s="226"/>
      <c r="O4" s="226"/>
      <c r="P4" s="227"/>
      <c r="Q4" s="225" t="s">
        <v>130</v>
      </c>
      <c r="R4" s="226"/>
      <c r="S4" s="226"/>
      <c r="T4" s="226"/>
      <c r="U4" s="226"/>
      <c r="V4" s="227"/>
      <c r="W4" s="59"/>
    </row>
    <row r="5" spans="2:23">
      <c r="B5" s="34"/>
      <c r="C5" s="229"/>
      <c r="D5" s="223"/>
      <c r="E5" s="229"/>
      <c r="F5" s="221" t="s">
        <v>38</v>
      </c>
      <c r="G5" s="209" t="s">
        <v>39</v>
      </c>
      <c r="H5" s="210"/>
      <c r="I5" s="209" t="s">
        <v>40</v>
      </c>
      <c r="J5" s="210"/>
      <c r="K5" s="209" t="s">
        <v>41</v>
      </c>
      <c r="L5" s="210"/>
      <c r="M5" s="209" t="s">
        <v>42</v>
      </c>
      <c r="N5" s="210"/>
      <c r="O5" s="209" t="s">
        <v>89</v>
      </c>
      <c r="P5" s="210"/>
      <c r="Q5" s="209" t="s">
        <v>138</v>
      </c>
      <c r="R5" s="210"/>
      <c r="S5" s="213" t="s">
        <v>43</v>
      </c>
      <c r="T5" s="214"/>
      <c r="U5" s="217" t="s">
        <v>44</v>
      </c>
      <c r="V5" s="221" t="s">
        <v>45</v>
      </c>
      <c r="W5" s="59"/>
    </row>
    <row r="6" spans="2:23" ht="55.5" customHeight="1">
      <c r="B6" s="34"/>
      <c r="C6" s="218"/>
      <c r="D6" s="222"/>
      <c r="E6" s="218"/>
      <c r="F6" s="222"/>
      <c r="G6" s="211"/>
      <c r="H6" s="212"/>
      <c r="I6" s="211"/>
      <c r="J6" s="212"/>
      <c r="K6" s="211"/>
      <c r="L6" s="212"/>
      <c r="M6" s="211"/>
      <c r="N6" s="212"/>
      <c r="O6" s="211"/>
      <c r="P6" s="212"/>
      <c r="Q6" s="211"/>
      <c r="R6" s="212"/>
      <c r="S6" s="215"/>
      <c r="T6" s="216"/>
      <c r="U6" s="218"/>
      <c r="V6" s="222"/>
      <c r="W6" s="59"/>
    </row>
    <row r="7" spans="2:23">
      <c r="B7" s="34"/>
      <c r="C7" s="47"/>
      <c r="D7" s="47"/>
      <c r="E7" s="47" t="s">
        <v>19</v>
      </c>
      <c r="F7" s="47" t="s">
        <v>19</v>
      </c>
      <c r="G7" s="47" t="s">
        <v>48</v>
      </c>
      <c r="H7" s="57" t="s">
        <v>19</v>
      </c>
      <c r="I7" s="47" t="s">
        <v>13</v>
      </c>
      <c r="J7" s="57" t="s">
        <v>19</v>
      </c>
      <c r="K7" s="47" t="s">
        <v>13</v>
      </c>
      <c r="L7" s="57" t="s">
        <v>19</v>
      </c>
      <c r="M7" s="47" t="s">
        <v>13</v>
      </c>
      <c r="N7" s="57" t="s">
        <v>19</v>
      </c>
      <c r="O7" s="47" t="s">
        <v>49</v>
      </c>
      <c r="P7" s="57" t="s">
        <v>19</v>
      </c>
      <c r="Q7" s="47" t="s">
        <v>13</v>
      </c>
      <c r="R7" s="57" t="s">
        <v>19</v>
      </c>
      <c r="S7" s="47" t="s">
        <v>13</v>
      </c>
      <c r="T7" s="57" t="s">
        <v>19</v>
      </c>
      <c r="U7" s="47" t="s">
        <v>19</v>
      </c>
      <c r="V7" s="57" t="s">
        <v>19</v>
      </c>
      <c r="W7" s="59"/>
    </row>
    <row r="8" spans="2:23">
      <c r="B8" s="34"/>
      <c r="C8" s="47">
        <v>1</v>
      </c>
      <c r="D8" s="47">
        <v>2</v>
      </c>
      <c r="E8" s="47">
        <v>3</v>
      </c>
      <c r="F8" s="47">
        <v>4</v>
      </c>
      <c r="G8" s="47">
        <v>5</v>
      </c>
      <c r="H8" s="57">
        <v>6</v>
      </c>
      <c r="I8" s="47">
        <v>7</v>
      </c>
      <c r="J8" s="57">
        <v>8</v>
      </c>
      <c r="K8" s="47">
        <v>9</v>
      </c>
      <c r="L8" s="57">
        <v>10</v>
      </c>
      <c r="M8" s="47">
        <v>11</v>
      </c>
      <c r="N8" s="57">
        <v>12</v>
      </c>
      <c r="O8" s="47">
        <v>13</v>
      </c>
      <c r="P8" s="57">
        <v>14</v>
      </c>
      <c r="Q8" s="47">
        <v>15</v>
      </c>
      <c r="R8" s="57">
        <v>16</v>
      </c>
      <c r="S8" s="47">
        <v>17</v>
      </c>
      <c r="T8" s="57">
        <v>18</v>
      </c>
      <c r="U8" s="47">
        <v>19</v>
      </c>
      <c r="V8" s="57">
        <v>20</v>
      </c>
      <c r="W8" s="59"/>
    </row>
    <row r="9" spans="2:23">
      <c r="B9" s="34"/>
      <c r="C9" s="219" t="s">
        <v>46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08"/>
      <c r="W9" s="59"/>
    </row>
    <row r="10" spans="2:23" ht="15" customHeight="1">
      <c r="B10" s="34"/>
      <c r="C10" s="207" t="s">
        <v>51</v>
      </c>
      <c r="D10" s="231"/>
      <c r="E10" s="231"/>
      <c r="F10" s="231"/>
      <c r="G10" s="231"/>
      <c r="H10" s="231"/>
      <c r="I10" s="61"/>
      <c r="J10" s="62">
        <v>3246.18</v>
      </c>
      <c r="K10" s="62"/>
      <c r="L10" s="62">
        <v>1572.23</v>
      </c>
      <c r="M10" s="62"/>
      <c r="N10" s="62">
        <v>2796.6</v>
      </c>
      <c r="O10" s="62"/>
      <c r="P10" s="62">
        <v>1440.61</v>
      </c>
      <c r="Q10" s="61"/>
      <c r="R10" s="61"/>
      <c r="S10" s="61"/>
      <c r="T10" s="61"/>
      <c r="U10" s="61"/>
      <c r="V10" s="63"/>
      <c r="W10" s="59"/>
    </row>
    <row r="11" spans="2:23" ht="18">
      <c r="B11" s="34"/>
      <c r="C11" s="40">
        <v>1</v>
      </c>
      <c r="D11" s="35" t="s">
        <v>90</v>
      </c>
      <c r="E11" s="64">
        <f t="shared" ref="E11:E20" si="0">F11+H11+J11+L11+N11+P11+R11+T11+U11+V11</f>
        <v>3288380.34</v>
      </c>
      <c r="F11" s="64">
        <f>Лист3!D12</f>
        <v>0</v>
      </c>
      <c r="G11" s="65">
        <v>0</v>
      </c>
      <c r="H11" s="66">
        <v>0</v>
      </c>
      <c r="I11" s="67">
        <v>1013</v>
      </c>
      <c r="J11" s="65">
        <f>I11*J10</f>
        <v>3288380.34</v>
      </c>
      <c r="K11" s="67">
        <v>0</v>
      </c>
      <c r="L11" s="64">
        <f>K11*L10</f>
        <v>0</v>
      </c>
      <c r="M11" s="67">
        <v>0</v>
      </c>
      <c r="N11" s="64">
        <f>M11*N10</f>
        <v>0</v>
      </c>
      <c r="O11" s="67">
        <v>0</v>
      </c>
      <c r="P11" s="66">
        <f>O11*P10</f>
        <v>0</v>
      </c>
      <c r="Q11" s="67">
        <v>0</v>
      </c>
      <c r="R11" s="66">
        <v>0</v>
      </c>
      <c r="S11" s="67">
        <v>0</v>
      </c>
      <c r="T11" s="66">
        <v>0</v>
      </c>
      <c r="U11" s="66">
        <v>0</v>
      </c>
      <c r="V11" s="66">
        <v>0</v>
      </c>
      <c r="W11" s="59"/>
    </row>
    <row r="12" spans="2:23" ht="18">
      <c r="B12" s="34"/>
      <c r="C12" s="47">
        <v>2</v>
      </c>
      <c r="D12" s="35" t="s">
        <v>91</v>
      </c>
      <c r="E12" s="68">
        <f t="shared" si="0"/>
        <v>1870925.4</v>
      </c>
      <c r="F12" s="68">
        <f>Лист3!D13</f>
        <v>0</v>
      </c>
      <c r="G12" s="65">
        <v>0</v>
      </c>
      <c r="H12" s="66">
        <v>0</v>
      </c>
      <c r="I12" s="69">
        <v>0</v>
      </c>
      <c r="J12" s="68">
        <f>I12*J10</f>
        <v>0</v>
      </c>
      <c r="K12" s="67">
        <v>0</v>
      </c>
      <c r="L12" s="68">
        <f>K12*L10</f>
        <v>0</v>
      </c>
      <c r="M12" s="69">
        <v>669</v>
      </c>
      <c r="N12" s="45">
        <f>M12*N10</f>
        <v>1870925.4</v>
      </c>
      <c r="O12" s="67">
        <v>0</v>
      </c>
      <c r="P12" s="66">
        <f>O12*P10</f>
        <v>0</v>
      </c>
      <c r="Q12" s="67">
        <v>0</v>
      </c>
      <c r="R12" s="66">
        <v>0</v>
      </c>
      <c r="S12" s="67">
        <v>0</v>
      </c>
      <c r="T12" s="66">
        <v>0</v>
      </c>
      <c r="U12" s="66">
        <v>0</v>
      </c>
      <c r="V12" s="66">
        <v>0</v>
      </c>
      <c r="W12" s="59"/>
    </row>
    <row r="13" spans="2:23" ht="18">
      <c r="B13" s="34"/>
      <c r="C13" s="41">
        <v>3</v>
      </c>
      <c r="D13" s="35" t="s">
        <v>92</v>
      </c>
      <c r="E13" s="70">
        <f t="shared" si="0"/>
        <v>1193630.01</v>
      </c>
      <c r="F13" s="70">
        <f>Лист3!D14</f>
        <v>242499.27</v>
      </c>
      <c r="G13" s="65">
        <v>0</v>
      </c>
      <c r="H13" s="66">
        <v>0</v>
      </c>
      <c r="I13" s="71">
        <v>293</v>
      </c>
      <c r="J13" s="42">
        <f>I13*J10</f>
        <v>951130.74</v>
      </c>
      <c r="K13" s="67">
        <v>0</v>
      </c>
      <c r="L13" s="72">
        <f>K13*L10</f>
        <v>0</v>
      </c>
      <c r="M13" s="71">
        <v>0</v>
      </c>
      <c r="N13" s="72">
        <f>M13*N10</f>
        <v>0</v>
      </c>
      <c r="O13" s="67">
        <v>0</v>
      </c>
      <c r="P13" s="66">
        <f>O13*P10</f>
        <v>0</v>
      </c>
      <c r="Q13" s="67">
        <v>0</v>
      </c>
      <c r="R13" s="66">
        <v>0</v>
      </c>
      <c r="S13" s="67">
        <v>0</v>
      </c>
      <c r="T13" s="66">
        <v>0</v>
      </c>
      <c r="U13" s="66">
        <v>0</v>
      </c>
      <c r="V13" s="66">
        <v>0</v>
      </c>
      <c r="W13" s="59"/>
    </row>
    <row r="14" spans="2:23" ht="18">
      <c r="B14" s="34"/>
      <c r="C14" s="47">
        <v>4</v>
      </c>
      <c r="D14" s="35" t="s">
        <v>93</v>
      </c>
      <c r="E14" s="73">
        <f t="shared" si="0"/>
        <v>1722546.16</v>
      </c>
      <c r="F14" s="73">
        <f>Лист3!D15</f>
        <v>242499.27</v>
      </c>
      <c r="G14" s="65">
        <v>0</v>
      </c>
      <c r="H14" s="66">
        <v>0</v>
      </c>
      <c r="I14" s="69">
        <v>294</v>
      </c>
      <c r="J14" s="45">
        <f>I14*J10</f>
        <v>954376.91999999993</v>
      </c>
      <c r="K14" s="67">
        <v>0</v>
      </c>
      <c r="L14" s="68">
        <f>K14*L10</f>
        <v>0</v>
      </c>
      <c r="M14" s="69">
        <v>138</v>
      </c>
      <c r="N14" s="45">
        <f>M14*N10</f>
        <v>385930.8</v>
      </c>
      <c r="O14" s="67">
        <v>97</v>
      </c>
      <c r="P14" s="66">
        <f>O14*P10</f>
        <v>139739.16999999998</v>
      </c>
      <c r="Q14" s="67">
        <v>0</v>
      </c>
      <c r="R14" s="66">
        <v>0</v>
      </c>
      <c r="S14" s="67">
        <v>0</v>
      </c>
      <c r="T14" s="66">
        <v>0</v>
      </c>
      <c r="U14" s="66">
        <v>0</v>
      </c>
      <c r="V14" s="66">
        <v>0</v>
      </c>
      <c r="W14" s="59"/>
    </row>
    <row r="15" spans="2:23" ht="18">
      <c r="B15" s="34"/>
      <c r="C15" s="41">
        <v>5</v>
      </c>
      <c r="D15" s="35" t="s">
        <v>94</v>
      </c>
      <c r="E15" s="70">
        <f t="shared" si="0"/>
        <v>101442.42</v>
      </c>
      <c r="F15" s="70">
        <f>Лист3!D16</f>
        <v>101442.42</v>
      </c>
      <c r="G15" s="65">
        <v>0</v>
      </c>
      <c r="H15" s="66">
        <v>0</v>
      </c>
      <c r="I15" s="71">
        <v>0</v>
      </c>
      <c r="J15" s="72">
        <f>I15*J10</f>
        <v>0</v>
      </c>
      <c r="K15" s="67">
        <v>0</v>
      </c>
      <c r="L15" s="72">
        <f>K15*L10</f>
        <v>0</v>
      </c>
      <c r="M15" s="71">
        <v>0</v>
      </c>
      <c r="N15" s="72">
        <f>M15*N10</f>
        <v>0</v>
      </c>
      <c r="O15" s="67">
        <v>0</v>
      </c>
      <c r="P15" s="66">
        <f>O15*P10</f>
        <v>0</v>
      </c>
      <c r="Q15" s="67">
        <v>0</v>
      </c>
      <c r="R15" s="66">
        <v>0</v>
      </c>
      <c r="S15" s="67">
        <v>0</v>
      </c>
      <c r="T15" s="66">
        <v>0</v>
      </c>
      <c r="U15" s="66">
        <v>0</v>
      </c>
      <c r="V15" s="66">
        <v>0</v>
      </c>
      <c r="W15" s="59"/>
    </row>
    <row r="16" spans="2:23" ht="18">
      <c r="B16" s="34"/>
      <c r="C16" s="47">
        <v>6</v>
      </c>
      <c r="D16" s="35" t="s">
        <v>95</v>
      </c>
      <c r="E16" s="73">
        <f t="shared" si="0"/>
        <v>1228371.8999999999</v>
      </c>
      <c r="F16" s="73">
        <f>Лист3!D17</f>
        <v>205825.2</v>
      </c>
      <c r="G16" s="65">
        <v>0</v>
      </c>
      <c r="H16" s="66">
        <v>0</v>
      </c>
      <c r="I16" s="69">
        <v>315</v>
      </c>
      <c r="J16" s="45">
        <f>I16*J10</f>
        <v>1022546.7</v>
      </c>
      <c r="K16" s="67">
        <v>0</v>
      </c>
      <c r="L16" s="68">
        <f>K16*L10</f>
        <v>0</v>
      </c>
      <c r="M16" s="69">
        <v>0</v>
      </c>
      <c r="N16" s="68">
        <f>M16*N10</f>
        <v>0</v>
      </c>
      <c r="O16" s="67">
        <v>0</v>
      </c>
      <c r="P16" s="66">
        <f>O16*P10</f>
        <v>0</v>
      </c>
      <c r="Q16" s="67">
        <v>0</v>
      </c>
      <c r="R16" s="66">
        <v>0</v>
      </c>
      <c r="S16" s="67">
        <v>0</v>
      </c>
      <c r="T16" s="66">
        <v>0</v>
      </c>
      <c r="U16" s="66">
        <v>0</v>
      </c>
      <c r="V16" s="66">
        <v>0</v>
      </c>
      <c r="W16" s="59"/>
    </row>
    <row r="17" spans="2:23" ht="21.75" customHeight="1">
      <c r="B17" s="34"/>
      <c r="C17" s="41">
        <v>7</v>
      </c>
      <c r="D17" s="35" t="s">
        <v>96</v>
      </c>
      <c r="E17" s="72">
        <f t="shared" si="0"/>
        <v>1677960</v>
      </c>
      <c r="F17" s="72">
        <f>Лист3!D18</f>
        <v>0</v>
      </c>
      <c r="G17" s="65">
        <v>0</v>
      </c>
      <c r="H17" s="66">
        <v>0</v>
      </c>
      <c r="I17" s="71">
        <v>0</v>
      </c>
      <c r="J17" s="72">
        <f>I17*J10</f>
        <v>0</v>
      </c>
      <c r="K17" s="67">
        <v>0</v>
      </c>
      <c r="L17" s="72">
        <f>K17*L10</f>
        <v>0</v>
      </c>
      <c r="M17" s="71">
        <v>600</v>
      </c>
      <c r="N17" s="42">
        <f>M17*N10</f>
        <v>1677960</v>
      </c>
      <c r="O17" s="67">
        <v>0</v>
      </c>
      <c r="P17" s="66">
        <f>O17*P10</f>
        <v>0</v>
      </c>
      <c r="Q17" s="67">
        <v>0</v>
      </c>
      <c r="R17" s="66">
        <v>0</v>
      </c>
      <c r="S17" s="67">
        <v>0</v>
      </c>
      <c r="T17" s="66">
        <v>0</v>
      </c>
      <c r="U17" s="66">
        <v>0</v>
      </c>
      <c r="V17" s="66">
        <v>0</v>
      </c>
      <c r="W17" s="59"/>
    </row>
    <row r="18" spans="2:23" ht="20.25" customHeight="1">
      <c r="B18" s="34"/>
      <c r="C18" s="47">
        <v>8</v>
      </c>
      <c r="D18" s="35" t="s">
        <v>97</v>
      </c>
      <c r="E18" s="74">
        <f t="shared" si="0"/>
        <v>63217.740000000005</v>
      </c>
      <c r="F18" s="74">
        <f>Лист3!D19</f>
        <v>63217.740000000005</v>
      </c>
      <c r="G18" s="65">
        <v>0</v>
      </c>
      <c r="H18" s="66">
        <v>0</v>
      </c>
      <c r="I18" s="69">
        <v>0</v>
      </c>
      <c r="J18" s="68">
        <f>I18*J10</f>
        <v>0</v>
      </c>
      <c r="K18" s="67">
        <v>0</v>
      </c>
      <c r="L18" s="68">
        <f>K18*L10</f>
        <v>0</v>
      </c>
      <c r="M18" s="69">
        <v>0</v>
      </c>
      <c r="N18" s="68">
        <f>M18*N10</f>
        <v>0</v>
      </c>
      <c r="O18" s="67">
        <v>0</v>
      </c>
      <c r="P18" s="66">
        <f>O18*P10</f>
        <v>0</v>
      </c>
      <c r="Q18" s="67">
        <v>0</v>
      </c>
      <c r="R18" s="66">
        <v>0</v>
      </c>
      <c r="S18" s="67">
        <v>0</v>
      </c>
      <c r="T18" s="66">
        <v>0</v>
      </c>
      <c r="U18" s="66">
        <v>0</v>
      </c>
      <c r="V18" s="66">
        <v>0</v>
      </c>
      <c r="W18" s="59"/>
    </row>
    <row r="19" spans="2:23" ht="18">
      <c r="B19" s="34"/>
      <c r="C19" s="41">
        <v>9</v>
      </c>
      <c r="D19" s="35" t="s">
        <v>98</v>
      </c>
      <c r="E19" s="70">
        <f t="shared" si="0"/>
        <v>3858208.34</v>
      </c>
      <c r="F19" s="70">
        <f>Лист3!D20</f>
        <v>353607.85</v>
      </c>
      <c r="G19" s="65">
        <v>0</v>
      </c>
      <c r="H19" s="66">
        <v>0</v>
      </c>
      <c r="I19" s="71">
        <v>406</v>
      </c>
      <c r="J19" s="42">
        <f>I19*J10</f>
        <v>1317949.0799999998</v>
      </c>
      <c r="K19" s="67">
        <v>300</v>
      </c>
      <c r="L19" s="42">
        <f>K19*L10</f>
        <v>471669</v>
      </c>
      <c r="M19" s="71">
        <v>520</v>
      </c>
      <c r="N19" s="42">
        <f>M19*N10</f>
        <v>1454232</v>
      </c>
      <c r="O19" s="67">
        <v>181</v>
      </c>
      <c r="P19" s="66">
        <f>O19*P10</f>
        <v>260750.40999999997</v>
      </c>
      <c r="Q19" s="67">
        <v>0</v>
      </c>
      <c r="R19" s="66">
        <v>0</v>
      </c>
      <c r="S19" s="67">
        <v>0</v>
      </c>
      <c r="T19" s="66">
        <v>0</v>
      </c>
      <c r="U19" s="66">
        <v>0</v>
      </c>
      <c r="V19" s="66">
        <v>0</v>
      </c>
      <c r="W19" s="59"/>
    </row>
    <row r="20" spans="2:23" ht="18">
      <c r="B20" s="34"/>
      <c r="C20" s="47">
        <v>10</v>
      </c>
      <c r="D20" s="35" t="s">
        <v>99</v>
      </c>
      <c r="E20" s="73">
        <f t="shared" si="0"/>
        <v>2992513.32</v>
      </c>
      <c r="F20" s="73">
        <f>Лист3!D21</f>
        <v>99972.24</v>
      </c>
      <c r="G20" s="65">
        <v>0</v>
      </c>
      <c r="H20" s="66">
        <v>0</v>
      </c>
      <c r="I20" s="69">
        <v>456</v>
      </c>
      <c r="J20" s="45">
        <f>I20*J10</f>
        <v>1480258.0799999998</v>
      </c>
      <c r="K20" s="67">
        <v>0</v>
      </c>
      <c r="L20" s="68">
        <f>K20*L10</f>
        <v>0</v>
      </c>
      <c r="M20" s="69">
        <v>505</v>
      </c>
      <c r="N20" s="45">
        <f>M20*N10</f>
        <v>1412283</v>
      </c>
      <c r="O20" s="67">
        <v>0</v>
      </c>
      <c r="P20" s="66">
        <f>O20*P10</f>
        <v>0</v>
      </c>
      <c r="Q20" s="67">
        <v>0</v>
      </c>
      <c r="R20" s="66">
        <v>0</v>
      </c>
      <c r="S20" s="67">
        <v>0</v>
      </c>
      <c r="T20" s="66">
        <v>0</v>
      </c>
      <c r="U20" s="66">
        <v>0</v>
      </c>
      <c r="V20" s="66">
        <v>0</v>
      </c>
      <c r="W20" s="59"/>
    </row>
    <row r="21" spans="2:23" ht="32.25" customHeight="1">
      <c r="B21" s="34"/>
      <c r="C21" s="207" t="s">
        <v>50</v>
      </c>
      <c r="D21" s="228"/>
      <c r="E21" s="75">
        <f>E11+E12+E13+E14+E15+E16+E17+E18+E19+E20</f>
        <v>17997195.629999999</v>
      </c>
      <c r="F21" s="76">
        <f>Лист3!D22</f>
        <v>1309063.99</v>
      </c>
      <c r="G21" s="77">
        <v>0</v>
      </c>
      <c r="H21" s="78">
        <v>0</v>
      </c>
      <c r="I21" s="79">
        <f>I11+I12+I13+I14+I15+I16+I17+I18+I19+I20</f>
        <v>2777</v>
      </c>
      <c r="J21" s="80">
        <f>J11+J12+J13+J14+J15+J16+J17+J18+J19+J20</f>
        <v>9014641.8599999994</v>
      </c>
      <c r="K21" s="79">
        <f>K11+K12+K13+K14+K15+K16+K17+K18+K19+K20</f>
        <v>300</v>
      </c>
      <c r="L21" s="80">
        <f>L11+L12+L13+L14+L15+L16+L17+L18+L19+L20</f>
        <v>471669</v>
      </c>
      <c r="M21" s="79">
        <f>M20+M19+M18+M17+M16+M15+M14+M13+M12+M11</f>
        <v>2432</v>
      </c>
      <c r="N21" s="80">
        <f>N11+N12+N13+N14+N15+N16+N17+N18+N19+N20</f>
        <v>6801331.1999999993</v>
      </c>
      <c r="O21" s="81">
        <f>O11+O12+O13+O14+O15+O16+O17+O18+O19+O20</f>
        <v>278</v>
      </c>
      <c r="P21" s="78">
        <f>P11+P12+P13+P14+P15+P16+P17+P18+P19+P20</f>
        <v>400489.57999999996</v>
      </c>
      <c r="Q21" s="81">
        <v>0</v>
      </c>
      <c r="R21" s="78">
        <v>0</v>
      </c>
      <c r="S21" s="81">
        <v>0</v>
      </c>
      <c r="T21" s="78">
        <v>0</v>
      </c>
      <c r="U21" s="78">
        <v>0</v>
      </c>
      <c r="V21" s="78">
        <v>0</v>
      </c>
      <c r="W21" s="59"/>
    </row>
    <row r="22" spans="2:23" ht="19.5" customHeight="1">
      <c r="B22" s="34"/>
      <c r="C22" s="217" t="s">
        <v>35</v>
      </c>
      <c r="D22" s="224" t="s">
        <v>4</v>
      </c>
      <c r="E22" s="221" t="s">
        <v>36</v>
      </c>
      <c r="F22" s="230" t="s">
        <v>37</v>
      </c>
      <c r="G22" s="226"/>
      <c r="H22" s="226"/>
      <c r="I22" s="226"/>
      <c r="J22" s="226"/>
      <c r="K22" s="226"/>
      <c r="L22" s="226"/>
      <c r="M22" s="226"/>
      <c r="N22" s="226"/>
      <c r="O22" s="226"/>
      <c r="P22" s="227"/>
      <c r="Q22" s="225" t="s">
        <v>130</v>
      </c>
      <c r="R22" s="226"/>
      <c r="S22" s="226"/>
      <c r="T22" s="226"/>
      <c r="U22" s="226"/>
      <c r="V22" s="227"/>
      <c r="W22" s="59"/>
    </row>
    <row r="23" spans="2:23" ht="22.5" customHeight="1">
      <c r="B23" s="34"/>
      <c r="C23" s="229"/>
      <c r="D23" s="223"/>
      <c r="E23" s="223"/>
      <c r="F23" s="221" t="s">
        <v>38</v>
      </c>
      <c r="G23" s="209" t="s">
        <v>39</v>
      </c>
      <c r="H23" s="210"/>
      <c r="I23" s="209" t="s">
        <v>84</v>
      </c>
      <c r="J23" s="210"/>
      <c r="K23" s="209" t="s">
        <v>88</v>
      </c>
      <c r="L23" s="210"/>
      <c r="M23" s="209" t="s">
        <v>87</v>
      </c>
      <c r="N23" s="210"/>
      <c r="O23" s="209" t="s">
        <v>86</v>
      </c>
      <c r="P23" s="210"/>
      <c r="Q23" s="209" t="s">
        <v>139</v>
      </c>
      <c r="R23" s="210"/>
      <c r="S23" s="213" t="s">
        <v>43</v>
      </c>
      <c r="T23" s="214"/>
      <c r="U23" s="217" t="s">
        <v>44</v>
      </c>
      <c r="V23" s="221" t="s">
        <v>45</v>
      </c>
      <c r="W23" s="59"/>
    </row>
    <row r="24" spans="2:23" ht="48.75" customHeight="1">
      <c r="B24" s="34"/>
      <c r="C24" s="218"/>
      <c r="D24" s="222"/>
      <c r="E24" s="222"/>
      <c r="F24" s="222"/>
      <c r="G24" s="211"/>
      <c r="H24" s="212"/>
      <c r="I24" s="211"/>
      <c r="J24" s="212"/>
      <c r="K24" s="211"/>
      <c r="L24" s="212"/>
      <c r="M24" s="211"/>
      <c r="N24" s="212"/>
      <c r="O24" s="211"/>
      <c r="P24" s="212"/>
      <c r="Q24" s="211"/>
      <c r="R24" s="212"/>
      <c r="S24" s="215"/>
      <c r="T24" s="216"/>
      <c r="U24" s="218"/>
      <c r="V24" s="222"/>
      <c r="W24" s="59"/>
    </row>
    <row r="25" spans="2:23" ht="14.25" customHeight="1">
      <c r="B25" s="34"/>
      <c r="C25" s="47"/>
      <c r="D25" s="47"/>
      <c r="E25" s="47" t="s">
        <v>19</v>
      </c>
      <c r="F25" s="47" t="s">
        <v>19</v>
      </c>
      <c r="G25" s="47" t="s">
        <v>48</v>
      </c>
      <c r="H25" s="57" t="s">
        <v>19</v>
      </c>
      <c r="I25" s="47" t="s">
        <v>13</v>
      </c>
      <c r="J25" s="57" t="s">
        <v>19</v>
      </c>
      <c r="K25" s="47" t="s">
        <v>13</v>
      </c>
      <c r="L25" s="57" t="s">
        <v>19</v>
      </c>
      <c r="M25" s="47" t="s">
        <v>13</v>
      </c>
      <c r="N25" s="57" t="s">
        <v>19</v>
      </c>
      <c r="O25" s="47" t="s">
        <v>49</v>
      </c>
      <c r="P25" s="57" t="s">
        <v>19</v>
      </c>
      <c r="Q25" s="47" t="s">
        <v>13</v>
      </c>
      <c r="R25" s="57" t="s">
        <v>19</v>
      </c>
      <c r="S25" s="47" t="s">
        <v>13</v>
      </c>
      <c r="T25" s="57" t="s">
        <v>19</v>
      </c>
      <c r="U25" s="47" t="s">
        <v>19</v>
      </c>
      <c r="V25" s="57" t="s">
        <v>19</v>
      </c>
      <c r="W25" s="59"/>
    </row>
    <row r="26" spans="2:23" ht="9.75" customHeight="1">
      <c r="B26" s="34"/>
      <c r="C26" s="47">
        <v>1</v>
      </c>
      <c r="D26" s="47">
        <v>2</v>
      </c>
      <c r="E26" s="47">
        <v>3</v>
      </c>
      <c r="F26" s="47">
        <v>4</v>
      </c>
      <c r="G26" s="47">
        <v>5</v>
      </c>
      <c r="H26" s="57">
        <v>6</v>
      </c>
      <c r="I26" s="47">
        <v>7</v>
      </c>
      <c r="J26" s="57">
        <v>8</v>
      </c>
      <c r="K26" s="47">
        <v>9</v>
      </c>
      <c r="L26" s="57">
        <v>10</v>
      </c>
      <c r="M26" s="47">
        <v>11</v>
      </c>
      <c r="N26" s="57">
        <v>12</v>
      </c>
      <c r="O26" s="47">
        <v>13</v>
      </c>
      <c r="P26" s="57">
        <v>14</v>
      </c>
      <c r="Q26" s="47">
        <v>15</v>
      </c>
      <c r="R26" s="57">
        <v>16</v>
      </c>
      <c r="S26" s="47">
        <v>17</v>
      </c>
      <c r="T26" s="57">
        <v>18</v>
      </c>
      <c r="U26" s="47">
        <v>19</v>
      </c>
      <c r="V26" s="57">
        <v>20</v>
      </c>
      <c r="W26" s="59"/>
    </row>
    <row r="27" spans="2:23">
      <c r="B27" s="34"/>
      <c r="C27" s="82" t="s">
        <v>32</v>
      </c>
      <c r="D27" s="83"/>
      <c r="E27" s="83"/>
      <c r="F27" s="83"/>
      <c r="G27" s="83"/>
      <c r="H27" s="83"/>
      <c r="I27" s="83"/>
      <c r="J27" s="83"/>
      <c r="K27" s="83"/>
      <c r="L27" s="84">
        <v>1653.99</v>
      </c>
      <c r="M27" s="84"/>
      <c r="N27" s="84">
        <v>2942.02</v>
      </c>
      <c r="O27" s="83"/>
      <c r="P27" s="83"/>
      <c r="Q27" s="83"/>
      <c r="R27" s="83"/>
      <c r="S27" s="83"/>
      <c r="T27" s="83"/>
      <c r="U27" s="83"/>
      <c r="V27" s="85"/>
      <c r="W27" s="59"/>
    </row>
    <row r="28" spans="2:23" ht="16.5" customHeight="1">
      <c r="B28" s="34"/>
      <c r="C28" s="207" t="s">
        <v>51</v>
      </c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08"/>
      <c r="W28" s="59"/>
    </row>
    <row r="29" spans="2:23" ht="18">
      <c r="B29" s="34"/>
      <c r="C29" s="40">
        <v>1</v>
      </c>
      <c r="D29" s="35" t="s">
        <v>91</v>
      </c>
      <c r="E29" s="86">
        <f t="shared" ref="E29:E36" si="1">F29+H29+J29+L29+N29+P29+R29+T29+U29+V29</f>
        <v>1380667.0299999998</v>
      </c>
      <c r="F29" s="86">
        <f>Лист3!D30</f>
        <v>360155.19999999995</v>
      </c>
      <c r="G29" s="67">
        <v>0</v>
      </c>
      <c r="H29" s="66">
        <v>0</v>
      </c>
      <c r="I29" s="67">
        <v>0</v>
      </c>
      <c r="J29" s="66">
        <v>0</v>
      </c>
      <c r="K29" s="67">
        <v>617</v>
      </c>
      <c r="L29" s="65">
        <f>K29*L27</f>
        <v>1020511.83</v>
      </c>
      <c r="M29" s="67">
        <v>0</v>
      </c>
      <c r="N29" s="66">
        <f>M29*N27</f>
        <v>0</v>
      </c>
      <c r="O29" s="67">
        <v>0</v>
      </c>
      <c r="P29" s="66">
        <v>0</v>
      </c>
      <c r="Q29" s="67">
        <v>0</v>
      </c>
      <c r="R29" s="66">
        <v>0</v>
      </c>
      <c r="S29" s="67">
        <v>0</v>
      </c>
      <c r="T29" s="66">
        <v>0</v>
      </c>
      <c r="U29" s="66">
        <v>0</v>
      </c>
      <c r="V29" s="66">
        <v>0</v>
      </c>
      <c r="W29" s="59"/>
    </row>
    <row r="30" spans="2:23" ht="18">
      <c r="B30" s="34"/>
      <c r="C30" s="47">
        <v>2</v>
      </c>
      <c r="D30" s="35" t="s">
        <v>92</v>
      </c>
      <c r="E30" s="73">
        <f t="shared" si="1"/>
        <v>529802.11</v>
      </c>
      <c r="F30" s="73">
        <f>Лист3!D31</f>
        <v>123803.34999999999</v>
      </c>
      <c r="G30" s="67">
        <v>0</v>
      </c>
      <c r="H30" s="66">
        <v>0</v>
      </c>
      <c r="I30" s="67">
        <v>0</v>
      </c>
      <c r="J30" s="66">
        <v>0</v>
      </c>
      <c r="K30" s="69">
        <v>0</v>
      </c>
      <c r="L30" s="68">
        <f>K30*L27</f>
        <v>0</v>
      </c>
      <c r="M30" s="69">
        <v>138</v>
      </c>
      <c r="N30" s="45">
        <f>M30*N27</f>
        <v>405998.76</v>
      </c>
      <c r="O30" s="67">
        <v>0</v>
      </c>
      <c r="P30" s="66">
        <v>0</v>
      </c>
      <c r="Q30" s="67">
        <v>0</v>
      </c>
      <c r="R30" s="66">
        <v>0</v>
      </c>
      <c r="S30" s="67">
        <v>0</v>
      </c>
      <c r="T30" s="66">
        <v>0</v>
      </c>
      <c r="U30" s="66">
        <v>0</v>
      </c>
      <c r="V30" s="66">
        <v>0</v>
      </c>
      <c r="W30" s="59"/>
    </row>
    <row r="31" spans="2:23" ht="18">
      <c r="B31" s="34"/>
      <c r="C31" s="46">
        <v>3</v>
      </c>
      <c r="D31" s="35" t="s">
        <v>93</v>
      </c>
      <c r="E31" s="87">
        <f t="shared" si="1"/>
        <v>90038.799999999988</v>
      </c>
      <c r="F31" s="87">
        <f>Лист3!D32</f>
        <v>90038.799999999988</v>
      </c>
      <c r="G31" s="67">
        <v>0</v>
      </c>
      <c r="H31" s="66">
        <v>0</v>
      </c>
      <c r="I31" s="67">
        <v>0</v>
      </c>
      <c r="J31" s="66">
        <v>0</v>
      </c>
      <c r="K31" s="88">
        <v>0</v>
      </c>
      <c r="L31" s="89">
        <f>K31*L27</f>
        <v>0</v>
      </c>
      <c r="M31" s="67">
        <v>0</v>
      </c>
      <c r="N31" s="66">
        <f>M31*N27</f>
        <v>0</v>
      </c>
      <c r="O31" s="67">
        <v>0</v>
      </c>
      <c r="P31" s="66">
        <v>0</v>
      </c>
      <c r="Q31" s="67">
        <v>0</v>
      </c>
      <c r="R31" s="66">
        <v>0</v>
      </c>
      <c r="S31" s="67">
        <v>0</v>
      </c>
      <c r="T31" s="66">
        <v>0</v>
      </c>
      <c r="U31" s="66">
        <v>0</v>
      </c>
      <c r="V31" s="66">
        <v>0</v>
      </c>
      <c r="W31" s="59"/>
    </row>
    <row r="32" spans="2:23" ht="18">
      <c r="B32" s="34"/>
      <c r="C32" s="40">
        <v>4</v>
      </c>
      <c r="D32" s="35" t="s">
        <v>94</v>
      </c>
      <c r="E32" s="86">
        <f t="shared" si="1"/>
        <v>1035041.5999999999</v>
      </c>
      <c r="F32" s="86">
        <f>Лист3!D33</f>
        <v>270116.39999999997</v>
      </c>
      <c r="G32" s="67">
        <v>0</v>
      </c>
      <c r="H32" s="66">
        <v>0</v>
      </c>
      <c r="I32" s="67">
        <v>0</v>
      </c>
      <c r="J32" s="66">
        <v>0</v>
      </c>
      <c r="K32" s="67">
        <v>0</v>
      </c>
      <c r="L32" s="64">
        <f>K32*L27</f>
        <v>0</v>
      </c>
      <c r="M32" s="67">
        <v>260</v>
      </c>
      <c r="N32" s="65">
        <f>M32*N27</f>
        <v>764925.2</v>
      </c>
      <c r="O32" s="67">
        <v>0</v>
      </c>
      <c r="P32" s="66">
        <v>0</v>
      </c>
      <c r="Q32" s="67">
        <v>0</v>
      </c>
      <c r="R32" s="66">
        <v>0</v>
      </c>
      <c r="S32" s="67">
        <v>0</v>
      </c>
      <c r="T32" s="66">
        <v>0</v>
      </c>
      <c r="U32" s="66">
        <v>0</v>
      </c>
      <c r="V32" s="66">
        <v>0</v>
      </c>
      <c r="W32" s="59"/>
    </row>
    <row r="33" spans="2:23" ht="18">
      <c r="B33" s="34"/>
      <c r="C33" s="47">
        <v>5</v>
      </c>
      <c r="D33" s="35" t="s">
        <v>96</v>
      </c>
      <c r="E33" s="73">
        <f t="shared" si="1"/>
        <v>350001.6</v>
      </c>
      <c r="F33" s="73">
        <f>Лист3!D34</f>
        <v>234222.3</v>
      </c>
      <c r="G33" s="67">
        <v>0</v>
      </c>
      <c r="H33" s="66">
        <v>0</v>
      </c>
      <c r="I33" s="67">
        <v>0</v>
      </c>
      <c r="J33" s="66">
        <v>0</v>
      </c>
      <c r="K33" s="69">
        <v>70</v>
      </c>
      <c r="L33" s="45">
        <f>K33*L27</f>
        <v>115779.3</v>
      </c>
      <c r="M33" s="67">
        <v>0</v>
      </c>
      <c r="N33" s="66">
        <f>M33*N27</f>
        <v>0</v>
      </c>
      <c r="O33" s="67">
        <v>0</v>
      </c>
      <c r="P33" s="66">
        <v>0</v>
      </c>
      <c r="Q33" s="67">
        <v>0</v>
      </c>
      <c r="R33" s="66">
        <v>0</v>
      </c>
      <c r="S33" s="67">
        <v>0</v>
      </c>
      <c r="T33" s="66">
        <v>0</v>
      </c>
      <c r="U33" s="66">
        <v>0</v>
      </c>
      <c r="V33" s="66">
        <v>0</v>
      </c>
      <c r="W33" s="59"/>
    </row>
    <row r="34" spans="2:23" ht="18">
      <c r="B34" s="34"/>
      <c r="C34" s="46">
        <v>6</v>
      </c>
      <c r="D34" s="35" t="s">
        <v>97</v>
      </c>
      <c r="E34" s="87">
        <f t="shared" si="1"/>
        <v>112548.49999999999</v>
      </c>
      <c r="F34" s="87">
        <f>Лист3!D35</f>
        <v>112548.49999999999</v>
      </c>
      <c r="G34" s="67">
        <v>0</v>
      </c>
      <c r="H34" s="66">
        <v>0</v>
      </c>
      <c r="I34" s="67">
        <v>0</v>
      </c>
      <c r="J34" s="66">
        <v>0</v>
      </c>
      <c r="K34" s="69">
        <v>0</v>
      </c>
      <c r="L34" s="89">
        <f>K34*L27</f>
        <v>0</v>
      </c>
      <c r="M34" s="67">
        <v>0</v>
      </c>
      <c r="N34" s="66">
        <f>M34*N27</f>
        <v>0</v>
      </c>
      <c r="O34" s="67">
        <v>0</v>
      </c>
      <c r="P34" s="66">
        <v>0</v>
      </c>
      <c r="Q34" s="67">
        <v>0</v>
      </c>
      <c r="R34" s="66">
        <v>0</v>
      </c>
      <c r="S34" s="67">
        <v>0</v>
      </c>
      <c r="T34" s="66">
        <v>0</v>
      </c>
      <c r="U34" s="66">
        <v>0</v>
      </c>
      <c r="V34" s="66">
        <v>0</v>
      </c>
      <c r="W34" s="59"/>
    </row>
    <row r="35" spans="2:23" ht="18">
      <c r="B35" s="34"/>
      <c r="C35" s="40">
        <v>7</v>
      </c>
      <c r="D35" s="36" t="s">
        <v>100</v>
      </c>
      <c r="E35" s="86">
        <f t="shared" si="1"/>
        <v>964205.81</v>
      </c>
      <c r="F35" s="86">
        <f>Лист3!D36</f>
        <v>186830.50999999998</v>
      </c>
      <c r="G35" s="67">
        <v>0</v>
      </c>
      <c r="H35" s="66">
        <v>0</v>
      </c>
      <c r="I35" s="67">
        <v>0</v>
      </c>
      <c r="J35" s="66">
        <v>0</v>
      </c>
      <c r="K35" s="88">
        <v>470</v>
      </c>
      <c r="L35" s="65">
        <f>K35*L27</f>
        <v>777375.3</v>
      </c>
      <c r="M35" s="67">
        <v>0</v>
      </c>
      <c r="N35" s="66">
        <f>M35*N27</f>
        <v>0</v>
      </c>
      <c r="O35" s="67">
        <v>0</v>
      </c>
      <c r="P35" s="66">
        <v>0</v>
      </c>
      <c r="Q35" s="67">
        <v>0</v>
      </c>
      <c r="R35" s="66">
        <v>0</v>
      </c>
      <c r="S35" s="67">
        <v>0</v>
      </c>
      <c r="T35" s="66">
        <v>0</v>
      </c>
      <c r="U35" s="66">
        <v>0</v>
      </c>
      <c r="V35" s="66">
        <v>0</v>
      </c>
      <c r="W35" s="59"/>
    </row>
    <row r="36" spans="2:23" ht="18">
      <c r="B36" s="34"/>
      <c r="C36" s="47">
        <v>8</v>
      </c>
      <c r="D36" s="35" t="s">
        <v>98</v>
      </c>
      <c r="E36" s="73">
        <f t="shared" si="1"/>
        <v>67529.099999999991</v>
      </c>
      <c r="F36" s="73">
        <f>Лист3!D37</f>
        <v>67529.099999999991</v>
      </c>
      <c r="G36" s="69">
        <v>0</v>
      </c>
      <c r="H36" s="90">
        <v>0</v>
      </c>
      <c r="I36" s="69">
        <v>0</v>
      </c>
      <c r="J36" s="90">
        <v>0</v>
      </c>
      <c r="K36" s="69">
        <v>0</v>
      </c>
      <c r="L36" s="68">
        <f>K36*L27</f>
        <v>0</v>
      </c>
      <c r="M36" s="69">
        <v>0</v>
      </c>
      <c r="N36" s="90">
        <f>M36*N27</f>
        <v>0</v>
      </c>
      <c r="O36" s="69">
        <v>0</v>
      </c>
      <c r="P36" s="90">
        <v>0</v>
      </c>
      <c r="Q36" s="69">
        <v>0</v>
      </c>
      <c r="R36" s="90">
        <v>0</v>
      </c>
      <c r="S36" s="69">
        <v>0</v>
      </c>
      <c r="T36" s="90">
        <v>0</v>
      </c>
      <c r="U36" s="90">
        <v>0</v>
      </c>
      <c r="V36" s="90">
        <v>0</v>
      </c>
      <c r="W36" s="59"/>
    </row>
    <row r="37" spans="2:23" ht="18">
      <c r="B37" s="34"/>
      <c r="C37" s="47">
        <v>9</v>
      </c>
      <c r="D37" s="35" t="s">
        <v>99</v>
      </c>
      <c r="E37" s="73">
        <f>F37+H37+J37+L37+N37+P37+R37+T37+V37</f>
        <v>220595.05999999997</v>
      </c>
      <c r="F37" s="73">
        <f>Лист3!D38</f>
        <v>220595.05999999997</v>
      </c>
      <c r="G37" s="69">
        <v>0</v>
      </c>
      <c r="H37" s="90">
        <v>0</v>
      </c>
      <c r="I37" s="69">
        <v>0</v>
      </c>
      <c r="J37" s="90">
        <v>0</v>
      </c>
      <c r="K37" s="69">
        <v>0</v>
      </c>
      <c r="L37" s="68">
        <f>K37*L27</f>
        <v>0</v>
      </c>
      <c r="M37" s="69">
        <v>0</v>
      </c>
      <c r="N37" s="90">
        <f>M37*N27</f>
        <v>0</v>
      </c>
      <c r="O37" s="69">
        <v>0</v>
      </c>
      <c r="P37" s="90">
        <v>0</v>
      </c>
      <c r="Q37" s="69">
        <v>0</v>
      </c>
      <c r="R37" s="90">
        <v>0</v>
      </c>
      <c r="S37" s="69">
        <v>0</v>
      </c>
      <c r="T37" s="90">
        <v>0</v>
      </c>
      <c r="U37" s="90">
        <v>0</v>
      </c>
      <c r="V37" s="90">
        <v>0</v>
      </c>
      <c r="W37" s="59"/>
    </row>
    <row r="38" spans="2:23" ht="24" customHeight="1">
      <c r="B38" s="34"/>
      <c r="C38" s="207" t="s">
        <v>50</v>
      </c>
      <c r="D38" s="208"/>
      <c r="E38" s="91">
        <f>E29+E30+E31+E32+E33+E34+E35+E36+E37</f>
        <v>4750429.6099999985</v>
      </c>
      <c r="F38" s="91">
        <f>Лист3!D39</f>
        <v>1665839.22</v>
      </c>
      <c r="G38" s="81">
        <v>0</v>
      </c>
      <c r="H38" s="78">
        <v>0</v>
      </c>
      <c r="I38" s="81">
        <v>0</v>
      </c>
      <c r="J38" s="78">
        <v>0</v>
      </c>
      <c r="K38" s="92">
        <f>K29+K30+K31+K32+K33+K34+K35+K36+K37</f>
        <v>1157</v>
      </c>
      <c r="L38" s="93">
        <f>L29+L30+L31+L32+L33+L34+L35+L36+L37</f>
        <v>1913666.43</v>
      </c>
      <c r="M38" s="92">
        <f>M29+M30+M31+M32+M33+M34+M35+M36+M37</f>
        <v>398</v>
      </c>
      <c r="N38" s="93">
        <f>N29+N30+N31+N32+N33+N34+N35+N36+N37</f>
        <v>1170923.96</v>
      </c>
      <c r="O38" s="81">
        <v>0</v>
      </c>
      <c r="P38" s="78">
        <v>0</v>
      </c>
      <c r="Q38" s="81">
        <v>0</v>
      </c>
      <c r="R38" s="78">
        <v>0</v>
      </c>
      <c r="S38" s="81">
        <v>0</v>
      </c>
      <c r="T38" s="78">
        <v>0</v>
      </c>
      <c r="U38" s="78">
        <v>0</v>
      </c>
      <c r="V38" s="78">
        <v>0</v>
      </c>
      <c r="W38" s="59"/>
    </row>
    <row r="39" spans="2:23" ht="27" customHeight="1">
      <c r="B39" s="34"/>
      <c r="C39" s="221" t="s">
        <v>35</v>
      </c>
      <c r="D39" s="224" t="s">
        <v>4</v>
      </c>
      <c r="E39" s="221" t="s">
        <v>36</v>
      </c>
      <c r="F39" s="233" t="s">
        <v>37</v>
      </c>
      <c r="G39" s="234"/>
      <c r="H39" s="234"/>
      <c r="I39" s="234"/>
      <c r="J39" s="234"/>
      <c r="K39" s="234"/>
      <c r="L39" s="234"/>
      <c r="M39" s="234"/>
      <c r="N39" s="234"/>
      <c r="O39" s="234"/>
      <c r="P39" s="235"/>
      <c r="Q39" s="225" t="s">
        <v>129</v>
      </c>
      <c r="R39" s="226"/>
      <c r="S39" s="226"/>
      <c r="T39" s="226"/>
      <c r="U39" s="226"/>
      <c r="V39" s="227"/>
      <c r="W39" s="59"/>
    </row>
    <row r="40" spans="2:23" ht="23.25" customHeight="1">
      <c r="B40" s="34"/>
      <c r="C40" s="223"/>
      <c r="D40" s="223"/>
      <c r="E40" s="223"/>
      <c r="F40" s="217" t="s">
        <v>38</v>
      </c>
      <c r="G40" s="213" t="s">
        <v>39</v>
      </c>
      <c r="H40" s="214"/>
      <c r="I40" s="209" t="s">
        <v>84</v>
      </c>
      <c r="J40" s="210"/>
      <c r="K40" s="209" t="s">
        <v>83</v>
      </c>
      <c r="L40" s="210"/>
      <c r="M40" s="209" t="s">
        <v>85</v>
      </c>
      <c r="N40" s="210"/>
      <c r="O40" s="209" t="s">
        <v>86</v>
      </c>
      <c r="P40" s="210"/>
      <c r="Q40" s="209" t="s">
        <v>138</v>
      </c>
      <c r="R40" s="210"/>
      <c r="S40" s="213" t="s">
        <v>43</v>
      </c>
      <c r="T40" s="214"/>
      <c r="U40" s="217" t="s">
        <v>44</v>
      </c>
      <c r="V40" s="221" t="s">
        <v>45</v>
      </c>
      <c r="W40" s="59"/>
    </row>
    <row r="41" spans="2:23" ht="45" customHeight="1">
      <c r="B41" s="34"/>
      <c r="C41" s="222"/>
      <c r="D41" s="222"/>
      <c r="E41" s="222"/>
      <c r="F41" s="218"/>
      <c r="G41" s="215"/>
      <c r="H41" s="216"/>
      <c r="I41" s="211"/>
      <c r="J41" s="212"/>
      <c r="K41" s="211"/>
      <c r="L41" s="212"/>
      <c r="M41" s="211"/>
      <c r="N41" s="212"/>
      <c r="O41" s="211"/>
      <c r="P41" s="212"/>
      <c r="Q41" s="211"/>
      <c r="R41" s="212"/>
      <c r="S41" s="215"/>
      <c r="T41" s="216"/>
      <c r="U41" s="218"/>
      <c r="V41" s="222"/>
      <c r="W41" s="59"/>
    </row>
    <row r="42" spans="2:23" ht="15" customHeight="1">
      <c r="B42" s="34"/>
      <c r="C42" s="47"/>
      <c r="D42" s="47"/>
      <c r="E42" s="47" t="s">
        <v>19</v>
      </c>
      <c r="F42" s="47" t="s">
        <v>19</v>
      </c>
      <c r="G42" s="47" t="s">
        <v>48</v>
      </c>
      <c r="H42" s="57" t="s">
        <v>19</v>
      </c>
      <c r="I42" s="47" t="s">
        <v>13</v>
      </c>
      <c r="J42" s="57" t="s">
        <v>19</v>
      </c>
      <c r="K42" s="47" t="s">
        <v>13</v>
      </c>
      <c r="L42" s="57" t="s">
        <v>19</v>
      </c>
      <c r="M42" s="47" t="s">
        <v>13</v>
      </c>
      <c r="N42" s="57" t="s">
        <v>19</v>
      </c>
      <c r="O42" s="47" t="s">
        <v>49</v>
      </c>
      <c r="P42" s="57" t="s">
        <v>19</v>
      </c>
      <c r="Q42" s="47" t="s">
        <v>13</v>
      </c>
      <c r="R42" s="57" t="s">
        <v>19</v>
      </c>
      <c r="S42" s="47" t="s">
        <v>13</v>
      </c>
      <c r="T42" s="57" t="s">
        <v>19</v>
      </c>
      <c r="U42" s="47" t="s">
        <v>19</v>
      </c>
      <c r="V42" s="57" t="s">
        <v>19</v>
      </c>
      <c r="W42" s="59"/>
    </row>
    <row r="43" spans="2:23" ht="15" customHeight="1">
      <c r="B43" s="34"/>
      <c r="C43" s="47">
        <v>1</v>
      </c>
      <c r="D43" s="47">
        <v>2</v>
      </c>
      <c r="E43" s="47">
        <v>3</v>
      </c>
      <c r="F43" s="47">
        <v>4</v>
      </c>
      <c r="G43" s="47">
        <v>5</v>
      </c>
      <c r="H43" s="57">
        <v>6</v>
      </c>
      <c r="I43" s="47">
        <v>7</v>
      </c>
      <c r="J43" s="57">
        <v>8</v>
      </c>
      <c r="K43" s="47">
        <v>9</v>
      </c>
      <c r="L43" s="57">
        <v>10</v>
      </c>
      <c r="M43" s="47">
        <v>11</v>
      </c>
      <c r="N43" s="57">
        <v>12</v>
      </c>
      <c r="O43" s="47">
        <v>13</v>
      </c>
      <c r="P43" s="57">
        <v>14</v>
      </c>
      <c r="Q43" s="47">
        <v>15</v>
      </c>
      <c r="R43" s="57">
        <v>16</v>
      </c>
      <c r="S43" s="47">
        <v>17</v>
      </c>
      <c r="T43" s="57">
        <v>18</v>
      </c>
      <c r="U43" s="47">
        <v>19</v>
      </c>
      <c r="V43" s="57">
        <v>20</v>
      </c>
      <c r="W43" s="59"/>
    </row>
    <row r="44" spans="2:23">
      <c r="B44" s="34"/>
      <c r="C44" s="82" t="s">
        <v>33</v>
      </c>
      <c r="D44" s="83"/>
      <c r="E44" s="83"/>
      <c r="F44" s="83"/>
      <c r="G44" s="83"/>
      <c r="H44" s="83"/>
      <c r="I44" s="83"/>
      <c r="J44" s="83"/>
      <c r="K44" s="83"/>
      <c r="L44" s="84">
        <v>1736.69</v>
      </c>
      <c r="M44" s="83"/>
      <c r="N44" s="83"/>
      <c r="O44" s="83"/>
      <c r="P44" s="83"/>
      <c r="Q44" s="83"/>
      <c r="R44" s="83"/>
      <c r="S44" s="83"/>
      <c r="T44" s="83"/>
      <c r="U44" s="83"/>
      <c r="V44" s="85"/>
      <c r="W44" s="94"/>
    </row>
    <row r="45" spans="2:23">
      <c r="B45" s="34"/>
      <c r="C45" s="219" t="s">
        <v>47</v>
      </c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08"/>
      <c r="W45" s="59"/>
    </row>
    <row r="46" spans="2:23" ht="18">
      <c r="B46" s="34"/>
      <c r="C46" s="40">
        <v>1</v>
      </c>
      <c r="D46" s="35" t="s">
        <v>101</v>
      </c>
      <c r="E46" s="86">
        <f>F46+H46+J46+L46+N46+P46+R46+T46+U46+V46</f>
        <v>141811.20000000001</v>
      </c>
      <c r="F46" s="86">
        <f>Лист3!D47</f>
        <v>141811.20000000001</v>
      </c>
      <c r="G46" s="65">
        <v>0</v>
      </c>
      <c r="H46" s="66">
        <v>0</v>
      </c>
      <c r="I46" s="67">
        <v>0</v>
      </c>
      <c r="J46" s="66">
        <v>0</v>
      </c>
      <c r="K46" s="67">
        <v>0</v>
      </c>
      <c r="L46" s="66">
        <f>K46*L44</f>
        <v>0</v>
      </c>
      <c r="M46" s="95">
        <v>0</v>
      </c>
      <c r="N46" s="64">
        <v>0</v>
      </c>
      <c r="O46" s="67">
        <v>0</v>
      </c>
      <c r="P46" s="66">
        <v>0</v>
      </c>
      <c r="Q46" s="95">
        <v>0</v>
      </c>
      <c r="R46" s="64">
        <v>0</v>
      </c>
      <c r="S46" s="67">
        <v>0</v>
      </c>
      <c r="T46" s="66">
        <v>0</v>
      </c>
      <c r="U46" s="66">
        <v>0</v>
      </c>
      <c r="V46" s="66">
        <v>0</v>
      </c>
      <c r="W46" s="59"/>
    </row>
    <row r="47" spans="2:23" ht="18">
      <c r="B47" s="34"/>
      <c r="C47" s="47">
        <v>2</v>
      </c>
      <c r="D47" s="35" t="s">
        <v>102</v>
      </c>
      <c r="E47" s="73">
        <f>F47+H47+J47+L47+N47+P47+R47+T47+U47+V47</f>
        <v>366310.98000000004</v>
      </c>
      <c r="F47" s="73">
        <f>Лист3!D48</f>
        <v>366310.98000000004</v>
      </c>
      <c r="G47" s="65">
        <v>0</v>
      </c>
      <c r="H47" s="66">
        <v>0</v>
      </c>
      <c r="I47" s="67">
        <v>0</v>
      </c>
      <c r="J47" s="66">
        <v>0</v>
      </c>
      <c r="K47" s="69">
        <v>0</v>
      </c>
      <c r="L47" s="90">
        <f>K47*L44</f>
        <v>0</v>
      </c>
      <c r="M47" s="95">
        <v>0</v>
      </c>
      <c r="N47" s="64">
        <v>0</v>
      </c>
      <c r="O47" s="67">
        <v>0</v>
      </c>
      <c r="P47" s="66">
        <v>0</v>
      </c>
      <c r="Q47" s="95">
        <v>0</v>
      </c>
      <c r="R47" s="64">
        <v>0</v>
      </c>
      <c r="S47" s="67">
        <v>0</v>
      </c>
      <c r="T47" s="66">
        <v>0</v>
      </c>
      <c r="U47" s="66">
        <v>0</v>
      </c>
      <c r="V47" s="66">
        <v>0</v>
      </c>
      <c r="W47" s="59"/>
    </row>
    <row r="48" spans="2:23" ht="18">
      <c r="B48" s="34"/>
      <c r="C48" s="46">
        <v>3</v>
      </c>
      <c r="D48" s="35" t="s">
        <v>103</v>
      </c>
      <c r="E48" s="87">
        <f>F48+H48+J48+L48+N48+P48+R48+T48+U48+V48</f>
        <v>1276038.1000000001</v>
      </c>
      <c r="F48" s="87">
        <f>Лист3!D49</f>
        <v>668196.6</v>
      </c>
      <c r="G48" s="65">
        <v>0</v>
      </c>
      <c r="H48" s="66">
        <v>0</v>
      </c>
      <c r="I48" s="67">
        <v>0</v>
      </c>
      <c r="J48" s="66">
        <v>0</v>
      </c>
      <c r="K48" s="88">
        <v>350</v>
      </c>
      <c r="L48" s="44">
        <f>K48*L44</f>
        <v>607841.5</v>
      </c>
      <c r="M48" s="95">
        <v>0</v>
      </c>
      <c r="N48" s="64">
        <v>0</v>
      </c>
      <c r="O48" s="67">
        <v>0</v>
      </c>
      <c r="P48" s="66">
        <v>0</v>
      </c>
      <c r="Q48" s="95">
        <v>0</v>
      </c>
      <c r="R48" s="64">
        <v>0</v>
      </c>
      <c r="S48" s="67">
        <v>0</v>
      </c>
      <c r="T48" s="66">
        <v>0</v>
      </c>
      <c r="U48" s="66">
        <v>0</v>
      </c>
      <c r="V48" s="66">
        <v>0</v>
      </c>
      <c r="W48" s="59"/>
    </row>
    <row r="49" spans="2:23" ht="18">
      <c r="B49" s="34"/>
      <c r="C49" s="47">
        <v>4</v>
      </c>
      <c r="D49" s="35" t="s">
        <v>104</v>
      </c>
      <c r="E49" s="68">
        <f>F49+H49+J49+L49+N49+P49+R49+T49+U49+V49</f>
        <v>296087.40000000002</v>
      </c>
      <c r="F49" s="68">
        <f>Лист3!D50</f>
        <v>296087.40000000002</v>
      </c>
      <c r="G49" s="65">
        <v>0</v>
      </c>
      <c r="H49" s="66">
        <v>0</v>
      </c>
      <c r="I49" s="67">
        <v>0</v>
      </c>
      <c r="J49" s="66">
        <v>0</v>
      </c>
      <c r="K49" s="96">
        <v>0</v>
      </c>
      <c r="L49" s="68">
        <f>K49*L44</f>
        <v>0</v>
      </c>
      <c r="M49" s="95">
        <v>0</v>
      </c>
      <c r="N49" s="64">
        <v>0</v>
      </c>
      <c r="O49" s="67">
        <v>0</v>
      </c>
      <c r="P49" s="66">
        <v>0</v>
      </c>
      <c r="Q49" s="95">
        <v>0</v>
      </c>
      <c r="R49" s="64">
        <v>0</v>
      </c>
      <c r="S49" s="67">
        <v>0</v>
      </c>
      <c r="T49" s="66">
        <v>0</v>
      </c>
      <c r="U49" s="66">
        <v>0</v>
      </c>
      <c r="V49" s="66">
        <v>0</v>
      </c>
      <c r="W49" s="59"/>
    </row>
    <row r="50" spans="2:23" ht="18">
      <c r="B50" s="34"/>
      <c r="C50" s="46">
        <v>5</v>
      </c>
      <c r="D50" s="35" t="s">
        <v>105</v>
      </c>
      <c r="E50" s="89">
        <f>F50+H50+J50+L50+N50+P50+R50+T50+U50+V50</f>
        <v>255488.40000000002</v>
      </c>
      <c r="F50" s="89">
        <f>Лист3!D51</f>
        <v>255488.40000000002</v>
      </c>
      <c r="G50" s="65">
        <v>0</v>
      </c>
      <c r="H50" s="66">
        <v>0</v>
      </c>
      <c r="I50" s="67">
        <v>0</v>
      </c>
      <c r="J50" s="66">
        <v>0</v>
      </c>
      <c r="K50" s="97">
        <v>0</v>
      </c>
      <c r="L50" s="68">
        <f t="shared" ref="L50:L59" si="2">K50*L45</f>
        <v>0</v>
      </c>
      <c r="M50" s="95">
        <v>0</v>
      </c>
      <c r="N50" s="64">
        <v>0</v>
      </c>
      <c r="O50" s="67">
        <v>0</v>
      </c>
      <c r="P50" s="66">
        <v>0</v>
      </c>
      <c r="Q50" s="95">
        <v>0</v>
      </c>
      <c r="R50" s="64">
        <v>0</v>
      </c>
      <c r="S50" s="67">
        <v>0</v>
      </c>
      <c r="T50" s="66">
        <v>0</v>
      </c>
      <c r="U50" s="66">
        <v>0</v>
      </c>
      <c r="V50" s="66">
        <v>0</v>
      </c>
      <c r="W50" s="59"/>
    </row>
    <row r="51" spans="2:23" ht="18">
      <c r="B51" s="34"/>
      <c r="C51" s="40">
        <v>6</v>
      </c>
      <c r="D51" s="35" t="s">
        <v>106</v>
      </c>
      <c r="E51" s="64">
        <f>F51+H51+J51+L51+N51+P51+R52+T52+U52+V52</f>
        <v>279847.80000000005</v>
      </c>
      <c r="F51" s="64">
        <f>Лист3!D52</f>
        <v>279847.80000000005</v>
      </c>
      <c r="G51" s="65">
        <v>0</v>
      </c>
      <c r="H51" s="66">
        <v>0</v>
      </c>
      <c r="I51" s="67">
        <v>0</v>
      </c>
      <c r="J51" s="66">
        <v>0</v>
      </c>
      <c r="K51" s="95">
        <v>0</v>
      </c>
      <c r="L51" s="68">
        <f t="shared" si="2"/>
        <v>0</v>
      </c>
      <c r="M51" s="95">
        <v>0</v>
      </c>
      <c r="N51" s="64">
        <v>0</v>
      </c>
      <c r="O51" s="67">
        <v>0</v>
      </c>
      <c r="P51" s="66">
        <v>0</v>
      </c>
      <c r="Q51" s="95">
        <v>0</v>
      </c>
      <c r="R51" s="64">
        <v>0</v>
      </c>
      <c r="S51" s="67">
        <v>0</v>
      </c>
      <c r="T51" s="66">
        <v>0</v>
      </c>
      <c r="U51" s="66">
        <v>0</v>
      </c>
      <c r="V51" s="66">
        <v>0</v>
      </c>
      <c r="W51" s="59"/>
    </row>
    <row r="52" spans="2:23" ht="18">
      <c r="B52" s="34"/>
      <c r="C52" s="47">
        <v>7</v>
      </c>
      <c r="D52" s="35" t="s">
        <v>107</v>
      </c>
      <c r="E52" s="68">
        <f t="shared" ref="E52:E71" si="3">F52+H52+J52+L52+N52+P52+R52+T52+U52+V52</f>
        <v>271728</v>
      </c>
      <c r="F52" s="68">
        <f>Лист3!D53</f>
        <v>271728</v>
      </c>
      <c r="G52" s="45">
        <v>0</v>
      </c>
      <c r="H52" s="90">
        <v>0</v>
      </c>
      <c r="I52" s="69">
        <v>0</v>
      </c>
      <c r="J52" s="90">
        <v>0</v>
      </c>
      <c r="K52" s="96">
        <v>0</v>
      </c>
      <c r="L52" s="68">
        <f t="shared" si="2"/>
        <v>0</v>
      </c>
      <c r="M52" s="96">
        <v>0</v>
      </c>
      <c r="N52" s="68">
        <v>0</v>
      </c>
      <c r="O52" s="69">
        <v>0</v>
      </c>
      <c r="P52" s="90">
        <v>0</v>
      </c>
      <c r="Q52" s="96">
        <v>0</v>
      </c>
      <c r="R52" s="68">
        <v>0</v>
      </c>
      <c r="S52" s="69">
        <v>0</v>
      </c>
      <c r="T52" s="90">
        <v>0</v>
      </c>
      <c r="U52" s="90">
        <v>0</v>
      </c>
      <c r="V52" s="90">
        <v>0</v>
      </c>
      <c r="W52" s="59"/>
    </row>
    <row r="53" spans="2:23" ht="18">
      <c r="B53" s="34"/>
      <c r="C53" s="47">
        <v>8</v>
      </c>
      <c r="D53" s="35" t="s">
        <v>108</v>
      </c>
      <c r="E53" s="68">
        <f t="shared" si="3"/>
        <v>399849.66</v>
      </c>
      <c r="F53" s="68">
        <f>Лист3!D54</f>
        <v>399849.66</v>
      </c>
      <c r="G53" s="45">
        <v>0</v>
      </c>
      <c r="H53" s="90">
        <v>0</v>
      </c>
      <c r="I53" s="69">
        <v>0</v>
      </c>
      <c r="J53" s="90">
        <v>0</v>
      </c>
      <c r="K53" s="96">
        <v>0</v>
      </c>
      <c r="L53" s="68">
        <f t="shared" si="2"/>
        <v>0</v>
      </c>
      <c r="M53" s="69">
        <v>0</v>
      </c>
      <c r="N53" s="68">
        <v>0</v>
      </c>
      <c r="O53" s="69">
        <v>0</v>
      </c>
      <c r="P53" s="90">
        <v>0</v>
      </c>
      <c r="Q53" s="96">
        <v>0</v>
      </c>
      <c r="R53" s="68">
        <v>0</v>
      </c>
      <c r="S53" s="69">
        <v>0</v>
      </c>
      <c r="T53" s="90">
        <v>0</v>
      </c>
      <c r="U53" s="90">
        <v>0</v>
      </c>
      <c r="V53" s="90">
        <v>0</v>
      </c>
      <c r="W53" s="59"/>
    </row>
    <row r="54" spans="2:23" ht="18">
      <c r="B54" s="34"/>
      <c r="C54" s="47">
        <v>9</v>
      </c>
      <c r="D54" s="35" t="s">
        <v>109</v>
      </c>
      <c r="E54" s="68">
        <f t="shared" si="3"/>
        <v>239248.80000000002</v>
      </c>
      <c r="F54" s="68">
        <f>Лист3!D55</f>
        <v>239248.80000000002</v>
      </c>
      <c r="G54" s="45">
        <v>0</v>
      </c>
      <c r="H54" s="90">
        <v>0</v>
      </c>
      <c r="I54" s="69">
        <v>0</v>
      </c>
      <c r="J54" s="90">
        <v>0</v>
      </c>
      <c r="K54" s="96">
        <v>0</v>
      </c>
      <c r="L54" s="68">
        <f t="shared" si="2"/>
        <v>0</v>
      </c>
      <c r="M54" s="69">
        <v>0</v>
      </c>
      <c r="N54" s="68">
        <v>0</v>
      </c>
      <c r="O54" s="69">
        <v>0</v>
      </c>
      <c r="P54" s="90">
        <v>0</v>
      </c>
      <c r="Q54" s="96">
        <v>0</v>
      </c>
      <c r="R54" s="68">
        <v>0</v>
      </c>
      <c r="S54" s="69">
        <v>0</v>
      </c>
      <c r="T54" s="90">
        <v>0</v>
      </c>
      <c r="U54" s="90">
        <v>0</v>
      </c>
      <c r="V54" s="90">
        <v>0</v>
      </c>
      <c r="W54" s="59"/>
    </row>
    <row r="55" spans="2:23" ht="18">
      <c r="B55" s="34"/>
      <c r="C55" s="47">
        <v>10</v>
      </c>
      <c r="D55" s="35" t="s">
        <v>110</v>
      </c>
      <c r="E55" s="68">
        <f t="shared" si="3"/>
        <v>247368.60000000003</v>
      </c>
      <c r="F55" s="68">
        <f>Лист3!D56</f>
        <v>247368.60000000003</v>
      </c>
      <c r="G55" s="45">
        <v>0</v>
      </c>
      <c r="H55" s="90">
        <v>0</v>
      </c>
      <c r="I55" s="69">
        <v>0</v>
      </c>
      <c r="J55" s="90">
        <v>0</v>
      </c>
      <c r="K55" s="96">
        <v>0</v>
      </c>
      <c r="L55" s="68">
        <f t="shared" si="2"/>
        <v>0</v>
      </c>
      <c r="M55" s="96">
        <v>0</v>
      </c>
      <c r="N55" s="68">
        <v>0</v>
      </c>
      <c r="O55" s="69">
        <v>0</v>
      </c>
      <c r="P55" s="90">
        <v>0</v>
      </c>
      <c r="Q55" s="96">
        <v>0</v>
      </c>
      <c r="R55" s="68">
        <v>0</v>
      </c>
      <c r="S55" s="69">
        <v>0</v>
      </c>
      <c r="T55" s="90">
        <v>0</v>
      </c>
      <c r="U55" s="90">
        <v>0</v>
      </c>
      <c r="V55" s="90">
        <v>0</v>
      </c>
      <c r="W55" s="59"/>
    </row>
    <row r="56" spans="2:23" ht="18">
      <c r="B56" s="34"/>
      <c r="C56" s="47">
        <v>11</v>
      </c>
      <c r="D56" s="35" t="s">
        <v>111</v>
      </c>
      <c r="E56" s="68">
        <f t="shared" si="3"/>
        <v>296087.40000000002</v>
      </c>
      <c r="F56" s="68">
        <f>Лист3!D57</f>
        <v>296087.40000000002</v>
      </c>
      <c r="G56" s="65">
        <v>0</v>
      </c>
      <c r="H56" s="66">
        <v>0</v>
      </c>
      <c r="I56" s="67">
        <v>0</v>
      </c>
      <c r="J56" s="66">
        <v>0</v>
      </c>
      <c r="K56" s="97">
        <v>0</v>
      </c>
      <c r="L56" s="68">
        <f t="shared" si="2"/>
        <v>0</v>
      </c>
      <c r="M56" s="95">
        <v>0</v>
      </c>
      <c r="N56" s="64">
        <v>0</v>
      </c>
      <c r="O56" s="67">
        <v>0</v>
      </c>
      <c r="P56" s="66">
        <v>0</v>
      </c>
      <c r="Q56" s="95">
        <v>0</v>
      </c>
      <c r="R56" s="64">
        <v>0</v>
      </c>
      <c r="S56" s="67">
        <v>0</v>
      </c>
      <c r="T56" s="66">
        <v>0</v>
      </c>
      <c r="U56" s="66">
        <v>0</v>
      </c>
      <c r="V56" s="66">
        <v>0</v>
      </c>
      <c r="W56" s="59"/>
    </row>
    <row r="57" spans="2:23" ht="18">
      <c r="B57" s="34"/>
      <c r="C57" s="46">
        <v>12</v>
      </c>
      <c r="D57" s="35" t="s">
        <v>112</v>
      </c>
      <c r="E57" s="89">
        <f t="shared" si="3"/>
        <v>244120.68</v>
      </c>
      <c r="F57" s="89">
        <f>Лист3!D58</f>
        <v>244120.68</v>
      </c>
      <c r="G57" s="65">
        <v>0</v>
      </c>
      <c r="H57" s="66">
        <v>0</v>
      </c>
      <c r="I57" s="67">
        <v>0</v>
      </c>
      <c r="J57" s="66">
        <v>0</v>
      </c>
      <c r="K57" s="97">
        <v>0</v>
      </c>
      <c r="L57" s="68">
        <f t="shared" si="2"/>
        <v>0</v>
      </c>
      <c r="M57" s="95">
        <v>0</v>
      </c>
      <c r="N57" s="64">
        <v>0</v>
      </c>
      <c r="O57" s="67">
        <v>0</v>
      </c>
      <c r="P57" s="66">
        <v>0</v>
      </c>
      <c r="Q57" s="95">
        <v>0</v>
      </c>
      <c r="R57" s="64">
        <v>0</v>
      </c>
      <c r="S57" s="67">
        <v>0</v>
      </c>
      <c r="T57" s="66">
        <v>0</v>
      </c>
      <c r="U57" s="66">
        <v>0</v>
      </c>
      <c r="V57" s="66">
        <v>0</v>
      </c>
      <c r="W57" s="59"/>
    </row>
    <row r="58" spans="2:23" ht="18">
      <c r="B58" s="34"/>
      <c r="C58" s="40">
        <v>13</v>
      </c>
      <c r="D58" s="35" t="s">
        <v>113</v>
      </c>
      <c r="E58" s="64">
        <f t="shared" si="3"/>
        <v>163559.1</v>
      </c>
      <c r="F58" s="64">
        <f>Лист3!D59</f>
        <v>163559.1</v>
      </c>
      <c r="G58" s="65">
        <v>0</v>
      </c>
      <c r="H58" s="66">
        <v>0</v>
      </c>
      <c r="I58" s="67">
        <v>0</v>
      </c>
      <c r="J58" s="66">
        <v>0</v>
      </c>
      <c r="K58" s="97">
        <v>0</v>
      </c>
      <c r="L58" s="68">
        <f t="shared" si="2"/>
        <v>0</v>
      </c>
      <c r="M58" s="95">
        <v>0</v>
      </c>
      <c r="N58" s="64">
        <v>0</v>
      </c>
      <c r="O58" s="67">
        <v>0</v>
      </c>
      <c r="P58" s="66">
        <v>0</v>
      </c>
      <c r="Q58" s="95">
        <v>0</v>
      </c>
      <c r="R58" s="64">
        <v>0</v>
      </c>
      <c r="S58" s="67">
        <v>0</v>
      </c>
      <c r="T58" s="66">
        <v>0</v>
      </c>
      <c r="U58" s="66">
        <v>0</v>
      </c>
      <c r="V58" s="66">
        <v>0</v>
      </c>
      <c r="W58" s="59"/>
    </row>
    <row r="59" spans="2:23" ht="18">
      <c r="B59" s="34"/>
      <c r="C59" s="47">
        <v>14</v>
      </c>
      <c r="D59" s="35" t="s">
        <v>114</v>
      </c>
      <c r="E59" s="68">
        <f t="shared" si="3"/>
        <v>159499.20000000001</v>
      </c>
      <c r="F59" s="68">
        <f>Лист3!D60</f>
        <v>159499.20000000001</v>
      </c>
      <c r="G59" s="65">
        <v>0</v>
      </c>
      <c r="H59" s="66">
        <v>0</v>
      </c>
      <c r="I59" s="67">
        <v>0</v>
      </c>
      <c r="J59" s="66">
        <v>0</v>
      </c>
      <c r="K59" s="97">
        <v>0</v>
      </c>
      <c r="L59" s="68">
        <f t="shared" si="2"/>
        <v>0</v>
      </c>
      <c r="M59" s="95">
        <v>0</v>
      </c>
      <c r="N59" s="64">
        <v>0</v>
      </c>
      <c r="O59" s="67">
        <v>0</v>
      </c>
      <c r="P59" s="66">
        <v>0</v>
      </c>
      <c r="Q59" s="95">
        <v>0</v>
      </c>
      <c r="R59" s="64">
        <v>0</v>
      </c>
      <c r="S59" s="67">
        <v>0</v>
      </c>
      <c r="T59" s="66">
        <v>0</v>
      </c>
      <c r="U59" s="66">
        <v>0</v>
      </c>
      <c r="V59" s="66">
        <v>0</v>
      </c>
      <c r="W59" s="59"/>
    </row>
    <row r="60" spans="2:23" ht="18">
      <c r="B60" s="34"/>
      <c r="C60" s="47">
        <v>15</v>
      </c>
      <c r="D60" s="35" t="s">
        <v>115</v>
      </c>
      <c r="E60" s="89">
        <f t="shared" si="3"/>
        <v>1631821.6</v>
      </c>
      <c r="F60" s="89">
        <f>Лист3!D61</f>
        <v>937145.6</v>
      </c>
      <c r="G60" s="65">
        <v>0</v>
      </c>
      <c r="H60" s="66">
        <v>0</v>
      </c>
      <c r="I60" s="67">
        <v>0</v>
      </c>
      <c r="J60" s="66">
        <v>0</v>
      </c>
      <c r="K60" s="97">
        <v>400</v>
      </c>
      <c r="L60" s="88">
        <f>K60*L44</f>
        <v>694676</v>
      </c>
      <c r="M60" s="95">
        <v>0</v>
      </c>
      <c r="N60" s="64">
        <v>0</v>
      </c>
      <c r="O60" s="67">
        <v>0</v>
      </c>
      <c r="P60" s="66">
        <v>0</v>
      </c>
      <c r="Q60" s="95">
        <v>0</v>
      </c>
      <c r="R60" s="64">
        <v>0</v>
      </c>
      <c r="S60" s="67">
        <v>0</v>
      </c>
      <c r="T60" s="66">
        <v>0</v>
      </c>
      <c r="U60" s="66">
        <v>0</v>
      </c>
      <c r="V60" s="66">
        <v>0</v>
      </c>
      <c r="W60" s="59"/>
    </row>
    <row r="61" spans="2:23" ht="18">
      <c r="B61" s="34"/>
      <c r="C61" s="40">
        <v>16</v>
      </c>
      <c r="D61" s="35" t="s">
        <v>116</v>
      </c>
      <c r="E61" s="64">
        <f t="shared" si="3"/>
        <v>233115.06</v>
      </c>
      <c r="F61" s="64">
        <f>Лист3!D62</f>
        <v>233115.06</v>
      </c>
      <c r="G61" s="65">
        <v>0</v>
      </c>
      <c r="H61" s="66">
        <v>0</v>
      </c>
      <c r="I61" s="67">
        <v>0</v>
      </c>
      <c r="J61" s="66">
        <v>0</v>
      </c>
      <c r="K61" s="97">
        <v>0</v>
      </c>
      <c r="L61" s="68">
        <f t="shared" ref="L61:L71" si="4">K61*L56</f>
        <v>0</v>
      </c>
      <c r="M61" s="95">
        <v>0</v>
      </c>
      <c r="N61" s="64">
        <v>0</v>
      </c>
      <c r="O61" s="67">
        <v>0</v>
      </c>
      <c r="P61" s="66">
        <v>0</v>
      </c>
      <c r="Q61" s="95">
        <v>0</v>
      </c>
      <c r="R61" s="64">
        <v>0</v>
      </c>
      <c r="S61" s="67">
        <v>0</v>
      </c>
      <c r="T61" s="66">
        <v>0</v>
      </c>
      <c r="U61" s="66">
        <v>0</v>
      </c>
      <c r="V61" s="66">
        <v>0</v>
      </c>
      <c r="W61" s="59"/>
    </row>
    <row r="62" spans="2:23" ht="18">
      <c r="B62" s="34"/>
      <c r="C62" s="47">
        <v>17</v>
      </c>
      <c r="D62" s="35" t="s">
        <v>117</v>
      </c>
      <c r="E62" s="68">
        <f t="shared" si="3"/>
        <v>129993.60000000001</v>
      </c>
      <c r="F62" s="68">
        <f>Лист3!D63</f>
        <v>129993.60000000001</v>
      </c>
      <c r="G62" s="65">
        <v>0</v>
      </c>
      <c r="H62" s="66">
        <v>0</v>
      </c>
      <c r="I62" s="67">
        <v>0</v>
      </c>
      <c r="J62" s="66">
        <v>0</v>
      </c>
      <c r="K62" s="97">
        <v>0</v>
      </c>
      <c r="L62" s="68">
        <f t="shared" si="4"/>
        <v>0</v>
      </c>
      <c r="M62" s="95">
        <v>0</v>
      </c>
      <c r="N62" s="64">
        <v>0</v>
      </c>
      <c r="O62" s="67">
        <v>0</v>
      </c>
      <c r="P62" s="66">
        <v>0</v>
      </c>
      <c r="Q62" s="95">
        <v>0</v>
      </c>
      <c r="R62" s="64">
        <v>0</v>
      </c>
      <c r="S62" s="67">
        <v>0</v>
      </c>
      <c r="T62" s="66">
        <v>0</v>
      </c>
      <c r="U62" s="66">
        <v>0</v>
      </c>
      <c r="V62" s="66">
        <v>0</v>
      </c>
      <c r="W62" s="59"/>
    </row>
    <row r="63" spans="2:23" ht="18">
      <c r="B63" s="34"/>
      <c r="C63" s="47">
        <v>18</v>
      </c>
      <c r="D63" s="37" t="s">
        <v>118</v>
      </c>
      <c r="E63" s="68">
        <f t="shared" si="3"/>
        <v>92291.4</v>
      </c>
      <c r="F63" s="68">
        <f>Лист3!D64</f>
        <v>92291.4</v>
      </c>
      <c r="G63" s="65">
        <v>0</v>
      </c>
      <c r="H63" s="66">
        <v>0</v>
      </c>
      <c r="I63" s="67">
        <v>0</v>
      </c>
      <c r="J63" s="66">
        <v>0</v>
      </c>
      <c r="K63" s="97">
        <v>0</v>
      </c>
      <c r="L63" s="68">
        <f t="shared" si="4"/>
        <v>0</v>
      </c>
      <c r="M63" s="95">
        <v>0</v>
      </c>
      <c r="N63" s="64">
        <v>0</v>
      </c>
      <c r="O63" s="67">
        <v>0</v>
      </c>
      <c r="P63" s="66">
        <v>0</v>
      </c>
      <c r="Q63" s="95">
        <v>0</v>
      </c>
      <c r="R63" s="64">
        <v>0</v>
      </c>
      <c r="S63" s="67">
        <v>0</v>
      </c>
      <c r="T63" s="66">
        <v>0</v>
      </c>
      <c r="U63" s="66">
        <v>0</v>
      </c>
      <c r="V63" s="66">
        <v>0</v>
      </c>
      <c r="W63" s="59"/>
    </row>
    <row r="64" spans="2:23" ht="18">
      <c r="B64" s="34"/>
      <c r="C64" s="46">
        <v>19</v>
      </c>
      <c r="D64" s="35" t="s">
        <v>119</v>
      </c>
      <c r="E64" s="89">
        <f t="shared" si="3"/>
        <v>189454.68</v>
      </c>
      <c r="F64" s="89">
        <f>Лист3!D65</f>
        <v>189454.68</v>
      </c>
      <c r="G64" s="65">
        <v>0</v>
      </c>
      <c r="H64" s="66">
        <v>0</v>
      </c>
      <c r="I64" s="67">
        <v>0</v>
      </c>
      <c r="J64" s="66">
        <v>0</v>
      </c>
      <c r="K64" s="97">
        <v>0</v>
      </c>
      <c r="L64" s="68">
        <f t="shared" si="4"/>
        <v>0</v>
      </c>
      <c r="M64" s="95">
        <v>0</v>
      </c>
      <c r="N64" s="64">
        <v>0</v>
      </c>
      <c r="O64" s="67">
        <v>0</v>
      </c>
      <c r="P64" s="66">
        <v>0</v>
      </c>
      <c r="Q64" s="95">
        <v>0</v>
      </c>
      <c r="R64" s="64">
        <v>0</v>
      </c>
      <c r="S64" s="67">
        <v>0</v>
      </c>
      <c r="T64" s="66">
        <v>0</v>
      </c>
      <c r="U64" s="66">
        <v>0</v>
      </c>
      <c r="V64" s="66">
        <v>0</v>
      </c>
      <c r="W64" s="59"/>
    </row>
    <row r="65" spans="2:25" ht="18">
      <c r="B65" s="34"/>
      <c r="C65" s="40">
        <v>20</v>
      </c>
      <c r="D65" s="35" t="s">
        <v>120</v>
      </c>
      <c r="E65" s="64">
        <f t="shared" si="3"/>
        <v>328375.67999999999</v>
      </c>
      <c r="F65" s="64">
        <f>Лист3!D66</f>
        <v>328375.67999999999</v>
      </c>
      <c r="G65" s="65">
        <v>0</v>
      </c>
      <c r="H65" s="66">
        <v>0</v>
      </c>
      <c r="I65" s="67">
        <v>0</v>
      </c>
      <c r="J65" s="66">
        <v>0</v>
      </c>
      <c r="K65" s="97">
        <v>0</v>
      </c>
      <c r="L65" s="68">
        <f t="shared" si="4"/>
        <v>0</v>
      </c>
      <c r="M65" s="95">
        <v>0</v>
      </c>
      <c r="N65" s="64">
        <v>0</v>
      </c>
      <c r="O65" s="67">
        <v>0</v>
      </c>
      <c r="P65" s="66">
        <v>0</v>
      </c>
      <c r="Q65" s="95">
        <v>0</v>
      </c>
      <c r="R65" s="64">
        <v>0</v>
      </c>
      <c r="S65" s="67">
        <v>0</v>
      </c>
      <c r="T65" s="66">
        <v>0</v>
      </c>
      <c r="U65" s="66">
        <v>0</v>
      </c>
      <c r="V65" s="66">
        <v>0</v>
      </c>
      <c r="W65" s="59"/>
    </row>
    <row r="66" spans="2:25" ht="18">
      <c r="B66" s="34"/>
      <c r="C66" s="47">
        <v>21</v>
      </c>
      <c r="D66" s="37" t="s">
        <v>121</v>
      </c>
      <c r="E66" s="68">
        <f t="shared" si="3"/>
        <v>313470.36</v>
      </c>
      <c r="F66" s="68">
        <f>Лист3!D67</f>
        <v>313470.36</v>
      </c>
      <c r="G66" s="65">
        <v>0</v>
      </c>
      <c r="H66" s="66">
        <v>0</v>
      </c>
      <c r="I66" s="67">
        <v>0</v>
      </c>
      <c r="J66" s="66">
        <v>0</v>
      </c>
      <c r="K66" s="97">
        <v>0</v>
      </c>
      <c r="L66" s="68">
        <f t="shared" si="4"/>
        <v>0</v>
      </c>
      <c r="M66" s="95">
        <v>0</v>
      </c>
      <c r="N66" s="64">
        <v>0</v>
      </c>
      <c r="O66" s="67">
        <v>0</v>
      </c>
      <c r="P66" s="66">
        <v>0</v>
      </c>
      <c r="Q66" s="95">
        <v>0</v>
      </c>
      <c r="R66" s="64">
        <v>0</v>
      </c>
      <c r="S66" s="67">
        <v>0</v>
      </c>
      <c r="T66" s="66">
        <v>0</v>
      </c>
      <c r="U66" s="66">
        <v>0</v>
      </c>
      <c r="V66" s="66">
        <v>0</v>
      </c>
      <c r="W66" s="59"/>
    </row>
    <row r="67" spans="2:25" ht="18">
      <c r="B67" s="34"/>
      <c r="C67" s="46">
        <v>22</v>
      </c>
      <c r="D67" s="37" t="s">
        <v>122</v>
      </c>
      <c r="E67" s="89">
        <f t="shared" si="3"/>
        <v>323648.64000000001</v>
      </c>
      <c r="F67" s="89">
        <f>Лист3!D68</f>
        <v>323648.64000000001</v>
      </c>
      <c r="G67" s="65">
        <v>0</v>
      </c>
      <c r="H67" s="66">
        <v>0</v>
      </c>
      <c r="I67" s="67">
        <v>0</v>
      </c>
      <c r="J67" s="66">
        <v>0</v>
      </c>
      <c r="K67" s="97">
        <v>0</v>
      </c>
      <c r="L67" s="68">
        <f t="shared" si="4"/>
        <v>0</v>
      </c>
      <c r="M67" s="95">
        <v>0</v>
      </c>
      <c r="N67" s="64">
        <v>0</v>
      </c>
      <c r="O67" s="67">
        <v>0</v>
      </c>
      <c r="P67" s="66">
        <v>0</v>
      </c>
      <c r="Q67" s="95">
        <v>0</v>
      </c>
      <c r="R67" s="64">
        <v>0</v>
      </c>
      <c r="S67" s="67">
        <v>0</v>
      </c>
      <c r="T67" s="66">
        <v>0</v>
      </c>
      <c r="U67" s="66">
        <v>0</v>
      </c>
      <c r="V67" s="66">
        <v>0</v>
      </c>
      <c r="W67" s="59"/>
    </row>
    <row r="68" spans="2:25" ht="18">
      <c r="B68" s="34"/>
      <c r="C68" s="47">
        <v>23</v>
      </c>
      <c r="D68" s="37" t="s">
        <v>123</v>
      </c>
      <c r="E68" s="68">
        <f t="shared" si="3"/>
        <v>323648.64000000001</v>
      </c>
      <c r="F68" s="68">
        <f>Лист3!D69</f>
        <v>323648.64000000001</v>
      </c>
      <c r="G68" s="65">
        <v>0</v>
      </c>
      <c r="H68" s="66">
        <v>0</v>
      </c>
      <c r="I68" s="67">
        <v>0</v>
      </c>
      <c r="J68" s="66">
        <v>0</v>
      </c>
      <c r="K68" s="97">
        <v>0</v>
      </c>
      <c r="L68" s="68">
        <f t="shared" si="4"/>
        <v>0</v>
      </c>
      <c r="M68" s="95">
        <v>0</v>
      </c>
      <c r="N68" s="64">
        <v>0</v>
      </c>
      <c r="O68" s="67">
        <v>0</v>
      </c>
      <c r="P68" s="66">
        <v>0</v>
      </c>
      <c r="Q68" s="95">
        <v>0</v>
      </c>
      <c r="R68" s="64">
        <v>0</v>
      </c>
      <c r="S68" s="67">
        <v>0</v>
      </c>
      <c r="T68" s="66">
        <v>0</v>
      </c>
      <c r="U68" s="66">
        <v>0</v>
      </c>
      <c r="V68" s="66">
        <v>0</v>
      </c>
      <c r="W68" s="59"/>
    </row>
    <row r="69" spans="2:25" ht="18">
      <c r="B69" s="34"/>
      <c r="C69" s="41">
        <v>24</v>
      </c>
      <c r="D69" s="37" t="s">
        <v>124</v>
      </c>
      <c r="E69" s="72">
        <f t="shared" si="3"/>
        <v>344082</v>
      </c>
      <c r="F69" s="72">
        <f>Лист3!D70</f>
        <v>344082</v>
      </c>
      <c r="G69" s="65">
        <v>0</v>
      </c>
      <c r="H69" s="66">
        <v>0</v>
      </c>
      <c r="I69" s="67">
        <v>0</v>
      </c>
      <c r="J69" s="66">
        <v>0</v>
      </c>
      <c r="K69" s="97">
        <v>0</v>
      </c>
      <c r="L69" s="68">
        <f t="shared" si="4"/>
        <v>0</v>
      </c>
      <c r="M69" s="95">
        <v>0</v>
      </c>
      <c r="N69" s="64">
        <v>0</v>
      </c>
      <c r="O69" s="67">
        <v>0</v>
      </c>
      <c r="P69" s="66">
        <v>0</v>
      </c>
      <c r="Q69" s="95">
        <v>0</v>
      </c>
      <c r="R69" s="64">
        <v>0</v>
      </c>
      <c r="S69" s="67">
        <v>0</v>
      </c>
      <c r="T69" s="66">
        <v>0</v>
      </c>
      <c r="U69" s="66">
        <v>0</v>
      </c>
      <c r="V69" s="66">
        <v>0</v>
      </c>
      <c r="W69" s="59"/>
    </row>
    <row r="70" spans="2:25" ht="18">
      <c r="B70" s="34"/>
      <c r="C70" s="47">
        <v>25</v>
      </c>
      <c r="D70" s="35" t="s">
        <v>125</v>
      </c>
      <c r="E70" s="68">
        <f t="shared" si="3"/>
        <v>102050.51999999999</v>
      </c>
      <c r="F70" s="68">
        <f>Лист3!D71</f>
        <v>102050.51999999999</v>
      </c>
      <c r="G70" s="65">
        <v>0</v>
      </c>
      <c r="H70" s="66">
        <v>0</v>
      </c>
      <c r="I70" s="67">
        <v>0</v>
      </c>
      <c r="J70" s="66">
        <v>0</v>
      </c>
      <c r="K70" s="97">
        <v>0</v>
      </c>
      <c r="L70" s="68">
        <f t="shared" si="4"/>
        <v>0</v>
      </c>
      <c r="M70" s="95">
        <v>0</v>
      </c>
      <c r="N70" s="64">
        <v>0</v>
      </c>
      <c r="O70" s="67">
        <v>0</v>
      </c>
      <c r="P70" s="66">
        <v>0</v>
      </c>
      <c r="Q70" s="95">
        <v>0</v>
      </c>
      <c r="R70" s="64">
        <v>0</v>
      </c>
      <c r="S70" s="67">
        <v>0</v>
      </c>
      <c r="T70" s="66">
        <v>0</v>
      </c>
      <c r="U70" s="66">
        <v>0</v>
      </c>
      <c r="V70" s="66">
        <v>0</v>
      </c>
      <c r="W70" s="59"/>
    </row>
    <row r="71" spans="2:25" ht="21" customHeight="1">
      <c r="B71" s="34"/>
      <c r="C71" s="47">
        <v>26</v>
      </c>
      <c r="D71" s="37" t="s">
        <v>126</v>
      </c>
      <c r="E71" s="68">
        <f t="shared" si="3"/>
        <v>47094.840000000004</v>
      </c>
      <c r="F71" s="68">
        <f>Лист3!D72</f>
        <v>47094.840000000004</v>
      </c>
      <c r="G71" s="65">
        <v>0</v>
      </c>
      <c r="H71" s="66">
        <v>0</v>
      </c>
      <c r="I71" s="67">
        <v>0</v>
      </c>
      <c r="J71" s="66">
        <v>0</v>
      </c>
      <c r="K71" s="97">
        <v>0</v>
      </c>
      <c r="L71" s="68">
        <f t="shared" si="4"/>
        <v>0</v>
      </c>
      <c r="M71" s="95">
        <v>0</v>
      </c>
      <c r="N71" s="64">
        <v>0</v>
      </c>
      <c r="O71" s="67">
        <v>0</v>
      </c>
      <c r="P71" s="66">
        <v>0</v>
      </c>
      <c r="Q71" s="95">
        <v>0</v>
      </c>
      <c r="R71" s="64">
        <v>0</v>
      </c>
      <c r="S71" s="67">
        <v>0</v>
      </c>
      <c r="T71" s="66">
        <v>0</v>
      </c>
      <c r="U71" s="66">
        <v>0</v>
      </c>
      <c r="V71" s="66">
        <v>0</v>
      </c>
      <c r="W71" s="59"/>
    </row>
    <row r="72" spans="2:25" ht="23.25" customHeight="1">
      <c r="B72" s="34"/>
      <c r="C72" s="207" t="s">
        <v>50</v>
      </c>
      <c r="D72" s="208"/>
      <c r="E72" s="98">
        <f>E46+E47+E48+E49+E50+E51+E52+E53+E54+E55+E56+E57+E58+E59+E60+E61+E62+E63+E64+E65+E66+E67+E68+E69+E70+E71</f>
        <v>8696092.339999998</v>
      </c>
      <c r="F72" s="99">
        <f>Лист3!D73</f>
        <v>7393574.8400000008</v>
      </c>
      <c r="G72" s="100">
        <v>0</v>
      </c>
      <c r="H72" s="101">
        <v>0</v>
      </c>
      <c r="I72" s="92">
        <v>0</v>
      </c>
      <c r="J72" s="101">
        <v>0</v>
      </c>
      <c r="K72" s="102">
        <f>K46+K47+K48+K49+K50+K51+K52+K53+K54+K55+K56+K57+K58+K59+K60+K61+K62+K63+K64+K65+K66+K67+K68+K69+K70+K71</f>
        <v>750</v>
      </c>
      <c r="L72" s="99">
        <f>L46+L47+L48+L49+L50+L51+L52+L53+L54+L55+L56+L57+L58+L59+L60+L61+L62+L63+L64+L65+L66+L67+L68+L69+L70+L71</f>
        <v>1302517.5</v>
      </c>
      <c r="M72" s="103">
        <v>0</v>
      </c>
      <c r="N72" s="93">
        <v>0</v>
      </c>
      <c r="O72" s="92">
        <v>0</v>
      </c>
      <c r="P72" s="101">
        <v>0</v>
      </c>
      <c r="Q72" s="104">
        <v>0</v>
      </c>
      <c r="R72" s="93">
        <v>0</v>
      </c>
      <c r="S72" s="92">
        <v>0</v>
      </c>
      <c r="T72" s="101">
        <v>0</v>
      </c>
      <c r="U72" s="101">
        <v>0</v>
      </c>
      <c r="V72" s="101">
        <v>0</v>
      </c>
      <c r="W72" s="59"/>
    </row>
    <row r="73" spans="2:25" ht="33" customHeight="1">
      <c r="C73" s="205"/>
      <c r="D73" s="205"/>
      <c r="E73" s="205"/>
      <c r="F73" s="205"/>
      <c r="G73" s="205"/>
      <c r="H73" s="205"/>
      <c r="I73" s="205"/>
      <c r="J73" s="205"/>
      <c r="K73" s="60"/>
      <c r="L73" s="105"/>
      <c r="M73" s="60"/>
      <c r="N73" s="106"/>
      <c r="O73" s="106"/>
      <c r="P73" s="106"/>
      <c r="Q73" s="203" t="s">
        <v>135</v>
      </c>
      <c r="R73" s="203"/>
      <c r="S73" s="203"/>
      <c r="T73" s="203"/>
      <c r="U73" s="203"/>
      <c r="V73" s="107"/>
      <c r="W73" s="107"/>
      <c r="X73" s="54"/>
      <c r="Y73" s="54"/>
    </row>
    <row r="74" spans="2:25" ht="15" customHeight="1">
      <c r="C74" s="206"/>
      <c r="D74" s="206"/>
      <c r="E74" s="206"/>
      <c r="F74" s="206"/>
      <c r="G74" s="206"/>
      <c r="H74" s="206"/>
      <c r="I74" s="206"/>
      <c r="J74" s="206"/>
      <c r="K74" s="60"/>
      <c r="L74" s="108"/>
      <c r="M74" s="60"/>
      <c r="N74" s="106"/>
      <c r="O74" s="106"/>
      <c r="P74" s="106"/>
      <c r="Q74" s="204"/>
      <c r="R74" s="204"/>
      <c r="S74" s="204"/>
      <c r="T74" s="204"/>
      <c r="U74" s="204"/>
      <c r="V74" s="109"/>
      <c r="W74" s="109"/>
      <c r="X74" s="55"/>
      <c r="Y74" s="55"/>
    </row>
    <row r="75" spans="2:25" ht="15" customHeight="1">
      <c r="C75" s="206"/>
      <c r="D75" s="206"/>
      <c r="E75" s="206"/>
      <c r="F75" s="206"/>
      <c r="G75" s="206"/>
      <c r="H75" s="206"/>
      <c r="I75" s="206"/>
      <c r="J75" s="206"/>
      <c r="K75" s="59"/>
      <c r="L75" s="59"/>
      <c r="M75" s="59"/>
      <c r="N75" s="110"/>
      <c r="O75" s="110"/>
      <c r="P75" s="110"/>
      <c r="Q75" s="204"/>
      <c r="R75" s="204"/>
      <c r="S75" s="204"/>
      <c r="T75" s="204"/>
      <c r="U75" s="204"/>
      <c r="V75" s="109"/>
      <c r="W75" s="109"/>
      <c r="X75" s="55"/>
      <c r="Y75" s="55"/>
    </row>
    <row r="76" spans="2:25"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</row>
    <row r="77" spans="2:25"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</row>
    <row r="78" spans="2:25"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</row>
    <row r="81" spans="15:15">
      <c r="O81" s="56"/>
    </row>
  </sheetData>
  <mergeCells count="56">
    <mergeCell ref="Q39:V39"/>
    <mergeCell ref="F40:F41"/>
    <mergeCell ref="G40:H41"/>
    <mergeCell ref="I40:J41"/>
    <mergeCell ref="K40:L41"/>
    <mergeCell ref="M40:N41"/>
    <mergeCell ref="O40:P41"/>
    <mergeCell ref="Q40:R41"/>
    <mergeCell ref="F39:P39"/>
    <mergeCell ref="T1:V1"/>
    <mergeCell ref="D22:D24"/>
    <mergeCell ref="E22:E24"/>
    <mergeCell ref="V23:V24"/>
    <mergeCell ref="O23:P24"/>
    <mergeCell ref="Q23:R24"/>
    <mergeCell ref="C9:V9"/>
    <mergeCell ref="C4:C6"/>
    <mergeCell ref="D4:D6"/>
    <mergeCell ref="C22:C24"/>
    <mergeCell ref="F22:P22"/>
    <mergeCell ref="Q22:V22"/>
    <mergeCell ref="F23:F24"/>
    <mergeCell ref="G23:H24"/>
    <mergeCell ref="I23:J24"/>
    <mergeCell ref="V5:V6"/>
    <mergeCell ref="C38:D38"/>
    <mergeCell ref="E4:E6"/>
    <mergeCell ref="F4:P4"/>
    <mergeCell ref="F5:F6"/>
    <mergeCell ref="G5:H6"/>
    <mergeCell ref="I5:J6"/>
    <mergeCell ref="K5:L6"/>
    <mergeCell ref="M5:N6"/>
    <mergeCell ref="O5:P6"/>
    <mergeCell ref="C10:H10"/>
    <mergeCell ref="Q4:V4"/>
    <mergeCell ref="C28:V28"/>
    <mergeCell ref="K23:L24"/>
    <mergeCell ref="M23:N24"/>
    <mergeCell ref="C21:D21"/>
    <mergeCell ref="C2:W2"/>
    <mergeCell ref="Q73:U75"/>
    <mergeCell ref="C73:J75"/>
    <mergeCell ref="C72:D72"/>
    <mergeCell ref="Q5:R6"/>
    <mergeCell ref="S5:T6"/>
    <mergeCell ref="U5:U6"/>
    <mergeCell ref="C45:V45"/>
    <mergeCell ref="S40:T41"/>
    <mergeCell ref="U40:U41"/>
    <mergeCell ref="V40:V41"/>
    <mergeCell ref="S23:T24"/>
    <mergeCell ref="U23:U24"/>
    <mergeCell ref="C39:C41"/>
    <mergeCell ref="D39:D41"/>
    <mergeCell ref="E39:E41"/>
  </mergeCells>
  <pageMargins left="0.51181102362204722" right="0.70866141732283472" top="0.74803149606299213" bottom="0.74803149606299213" header="0.31496062992125984" footer="0.31496062992125984"/>
  <pageSetup paperSize="9" scale="97" fitToHeight="4" orientation="landscape" verticalDpi="180" r:id="rId1"/>
  <ignoredErrors>
    <ignoredError sqref="E51 L60 M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7"/>
  <sheetViews>
    <sheetView topLeftCell="A46" zoomScale="154" zoomScaleNormal="154" workbookViewId="0">
      <selection activeCell="P77" sqref="P77:AD77"/>
    </sheetView>
  </sheetViews>
  <sheetFormatPr defaultRowHeight="15"/>
  <cols>
    <col min="1" max="1" width="2.5703125" customWidth="1"/>
    <col min="2" max="2" width="3.42578125" customWidth="1"/>
    <col min="3" max="3" width="13.85546875" customWidth="1"/>
    <col min="4" max="4" width="8.42578125" customWidth="1"/>
    <col min="5" max="5" width="4.28515625" customWidth="1"/>
    <col min="6" max="6" width="5.5703125" customWidth="1"/>
    <col min="7" max="7" width="4.28515625" customWidth="1"/>
    <col min="8" max="8" width="4.5703125" customWidth="1"/>
    <col min="9" max="9" width="3.85546875" customWidth="1"/>
    <col min="10" max="10" width="4" customWidth="1"/>
    <col min="11" max="12" width="5" customWidth="1"/>
    <col min="13" max="13" width="7.140625" customWidth="1"/>
    <col min="14" max="14" width="4" customWidth="1"/>
    <col min="15" max="15" width="6.5703125" customWidth="1"/>
    <col min="16" max="16" width="4.5703125" customWidth="1"/>
    <col min="17" max="17" width="5.7109375" customWidth="1"/>
    <col min="18" max="18" width="4.42578125" customWidth="1"/>
    <col min="19" max="19" width="6.5703125" customWidth="1"/>
    <col min="20" max="20" width="4.7109375" customWidth="1"/>
    <col min="21" max="21" width="4" customWidth="1"/>
    <col min="22" max="22" width="3.85546875" customWidth="1"/>
    <col min="23" max="23" width="3.42578125" customWidth="1"/>
    <col min="24" max="24" width="3.7109375" customWidth="1"/>
    <col min="25" max="25" width="3.140625" customWidth="1"/>
    <col min="26" max="26" width="3.28515625" customWidth="1"/>
    <col min="27" max="27" width="2.7109375" customWidth="1"/>
    <col min="28" max="29" width="3.5703125" customWidth="1"/>
    <col min="30" max="30" width="4.140625" customWidth="1"/>
  </cols>
  <sheetData>
    <row r="1" spans="1:48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59"/>
      <c r="W1" s="59"/>
      <c r="X1" s="59"/>
      <c r="Y1" s="59"/>
      <c r="Z1" s="248" t="s">
        <v>132</v>
      </c>
      <c r="AA1" s="248"/>
      <c r="AB1" s="248"/>
      <c r="AC1" s="248"/>
      <c r="AD1" s="60"/>
    </row>
    <row r="2" spans="1:48" ht="15" customHeight="1">
      <c r="A2" s="59"/>
      <c r="B2" s="60"/>
      <c r="C2" s="236" t="s">
        <v>133</v>
      </c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60"/>
      <c r="AB2" s="60"/>
      <c r="AC2" s="60"/>
      <c r="AD2" s="60"/>
    </row>
    <row r="3" spans="1:48" ht="14.25" customHeight="1">
      <c r="A3" s="59"/>
      <c r="B3" s="60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60"/>
      <c r="AB3" s="60"/>
      <c r="AC3" s="60"/>
      <c r="AD3" s="60"/>
    </row>
    <row r="4" spans="1:48">
      <c r="A4" s="59"/>
      <c r="B4" s="111"/>
      <c r="C4" s="111"/>
      <c r="D4" s="111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27" customHeight="1">
      <c r="A5" s="59"/>
      <c r="B5" s="217" t="s">
        <v>35</v>
      </c>
      <c r="C5" s="221" t="s">
        <v>52</v>
      </c>
      <c r="D5" s="221" t="s">
        <v>57</v>
      </c>
      <c r="E5" s="233" t="s">
        <v>63</v>
      </c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9"/>
      <c r="S5" s="227"/>
      <c r="T5" s="230" t="s">
        <v>63</v>
      </c>
      <c r="U5" s="226"/>
      <c r="V5" s="226"/>
      <c r="W5" s="226"/>
      <c r="X5" s="226"/>
      <c r="Y5" s="226"/>
      <c r="Z5" s="226"/>
      <c r="AA5" s="226"/>
      <c r="AB5" s="226"/>
      <c r="AC5" s="226"/>
      <c r="AD5" s="227"/>
      <c r="AE5" s="1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ht="30.75" customHeight="1">
      <c r="A6" s="59"/>
      <c r="B6" s="240"/>
      <c r="C6" s="242"/>
      <c r="D6" s="223"/>
      <c r="E6" s="209" t="s">
        <v>64</v>
      </c>
      <c r="F6" s="210"/>
      <c r="G6" s="221" t="s">
        <v>65</v>
      </c>
      <c r="H6" s="233" t="s">
        <v>56</v>
      </c>
      <c r="I6" s="234"/>
      <c r="J6" s="234"/>
      <c r="K6" s="235"/>
      <c r="L6" s="209" t="s">
        <v>58</v>
      </c>
      <c r="M6" s="210"/>
      <c r="N6" s="209" t="s">
        <v>59</v>
      </c>
      <c r="O6" s="210"/>
      <c r="P6" s="209" t="s">
        <v>60</v>
      </c>
      <c r="Q6" s="210"/>
      <c r="R6" s="209" t="s">
        <v>61</v>
      </c>
      <c r="S6" s="210"/>
      <c r="T6" s="217" t="s">
        <v>62</v>
      </c>
      <c r="U6" s="213" t="s">
        <v>66</v>
      </c>
      <c r="V6" s="214"/>
      <c r="W6" s="213" t="s">
        <v>67</v>
      </c>
      <c r="X6" s="214"/>
      <c r="Y6" s="213" t="s">
        <v>68</v>
      </c>
      <c r="Z6" s="214"/>
      <c r="AA6" s="213" t="s">
        <v>69</v>
      </c>
      <c r="AB6" s="214"/>
      <c r="AC6" s="213" t="s">
        <v>70</v>
      </c>
      <c r="AD6" s="214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27" customHeight="1">
      <c r="A7" s="59"/>
      <c r="B7" s="240"/>
      <c r="C7" s="242"/>
      <c r="D7" s="222"/>
      <c r="E7" s="211"/>
      <c r="F7" s="212"/>
      <c r="G7" s="222"/>
      <c r="H7" s="237" t="s">
        <v>140</v>
      </c>
      <c r="I7" s="235"/>
      <c r="J7" s="233" t="s">
        <v>78</v>
      </c>
      <c r="K7" s="235"/>
      <c r="L7" s="211"/>
      <c r="M7" s="212"/>
      <c r="N7" s="211"/>
      <c r="O7" s="212"/>
      <c r="P7" s="211"/>
      <c r="Q7" s="212"/>
      <c r="R7" s="211"/>
      <c r="S7" s="238"/>
      <c r="T7" s="218"/>
      <c r="U7" s="215"/>
      <c r="V7" s="216"/>
      <c r="W7" s="215"/>
      <c r="X7" s="216"/>
      <c r="Y7" s="215"/>
      <c r="Z7" s="216"/>
      <c r="AA7" s="215"/>
      <c r="AB7" s="216"/>
      <c r="AC7" s="215"/>
      <c r="AD7" s="216"/>
      <c r="AE7" s="1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>
      <c r="A8" s="59"/>
      <c r="B8" s="241"/>
      <c r="C8" s="243"/>
      <c r="D8" s="112" t="s">
        <v>19</v>
      </c>
      <c r="E8" s="45" t="s">
        <v>53</v>
      </c>
      <c r="F8" s="63" t="s">
        <v>19</v>
      </c>
      <c r="G8" s="45" t="s">
        <v>19</v>
      </c>
      <c r="H8" s="45" t="s">
        <v>53</v>
      </c>
      <c r="I8" s="63" t="s">
        <v>19</v>
      </c>
      <c r="J8" s="45" t="s">
        <v>48</v>
      </c>
      <c r="K8" s="45" t="s">
        <v>19</v>
      </c>
      <c r="L8" s="45" t="s">
        <v>53</v>
      </c>
      <c r="M8" s="44" t="s">
        <v>19</v>
      </c>
      <c r="N8" s="45" t="s">
        <v>53</v>
      </c>
      <c r="O8" s="44" t="s">
        <v>19</v>
      </c>
      <c r="P8" s="45" t="s">
        <v>53</v>
      </c>
      <c r="Q8" s="44" t="s">
        <v>19</v>
      </c>
      <c r="R8" s="45" t="s">
        <v>53</v>
      </c>
      <c r="S8" s="45" t="s">
        <v>19</v>
      </c>
      <c r="T8" s="45" t="s">
        <v>19</v>
      </c>
      <c r="U8" s="65" t="s">
        <v>48</v>
      </c>
      <c r="V8" s="113" t="s">
        <v>19</v>
      </c>
      <c r="W8" s="45" t="s">
        <v>48</v>
      </c>
      <c r="X8" s="63" t="s">
        <v>19</v>
      </c>
      <c r="Y8" s="45" t="s">
        <v>48</v>
      </c>
      <c r="Z8" s="63" t="s">
        <v>19</v>
      </c>
      <c r="AA8" s="45" t="s">
        <v>48</v>
      </c>
      <c r="AB8" s="63" t="s">
        <v>19</v>
      </c>
      <c r="AC8" s="45" t="s">
        <v>48</v>
      </c>
      <c r="AD8" s="63" t="s">
        <v>19</v>
      </c>
      <c r="AE8" s="1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>
      <c r="A9" s="59"/>
      <c r="B9" s="37">
        <v>1</v>
      </c>
      <c r="C9" s="37">
        <v>2</v>
      </c>
      <c r="D9" s="43">
        <v>3</v>
      </c>
      <c r="E9" s="43">
        <v>4</v>
      </c>
      <c r="F9" s="44">
        <v>5</v>
      </c>
      <c r="G9" s="43">
        <v>6</v>
      </c>
      <c r="H9" s="43">
        <v>7</v>
      </c>
      <c r="I9" s="44">
        <v>8</v>
      </c>
      <c r="J9" s="45">
        <v>9</v>
      </c>
      <c r="K9" s="44">
        <v>10</v>
      </c>
      <c r="L9" s="43">
        <v>11</v>
      </c>
      <c r="M9" s="44">
        <v>12</v>
      </c>
      <c r="N9" s="45">
        <v>13</v>
      </c>
      <c r="O9" s="44">
        <v>14</v>
      </c>
      <c r="P9" s="43">
        <v>15</v>
      </c>
      <c r="Q9" s="44">
        <v>16</v>
      </c>
      <c r="R9" s="43">
        <v>17</v>
      </c>
      <c r="S9" s="44">
        <v>18</v>
      </c>
      <c r="T9" s="43">
        <v>19</v>
      </c>
      <c r="U9" s="45">
        <v>20</v>
      </c>
      <c r="V9" s="63">
        <v>21</v>
      </c>
      <c r="W9" s="45">
        <v>22</v>
      </c>
      <c r="X9" s="63">
        <v>23</v>
      </c>
      <c r="Y9" s="45">
        <v>24</v>
      </c>
      <c r="Z9" s="63">
        <v>25</v>
      </c>
      <c r="AA9" s="45">
        <v>26</v>
      </c>
      <c r="AB9" s="63">
        <v>27</v>
      </c>
      <c r="AC9" s="45">
        <v>28</v>
      </c>
      <c r="AD9" s="63">
        <v>29</v>
      </c>
      <c r="AE9" s="1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>
      <c r="A10" s="59"/>
      <c r="B10" s="219" t="s">
        <v>46</v>
      </c>
      <c r="C10" s="208"/>
      <c r="D10" s="45"/>
      <c r="E10" s="45"/>
      <c r="F10" s="62">
        <v>1346.6</v>
      </c>
      <c r="G10" s="146"/>
      <c r="H10" s="62"/>
      <c r="I10" s="146"/>
      <c r="J10" s="62"/>
      <c r="K10" s="146"/>
      <c r="L10" s="62"/>
      <c r="M10" s="146">
        <v>1851.35</v>
      </c>
      <c r="N10" s="62"/>
      <c r="O10" s="146"/>
      <c r="P10" s="62"/>
      <c r="Q10" s="147"/>
      <c r="R10" s="62"/>
      <c r="S10" s="146">
        <v>735.09</v>
      </c>
      <c r="T10" s="62"/>
      <c r="U10" s="65"/>
      <c r="V10" s="108"/>
      <c r="W10" s="65"/>
      <c r="X10" s="108"/>
      <c r="Y10" s="65"/>
      <c r="Z10" s="108"/>
      <c r="AA10" s="65"/>
      <c r="AB10" s="108"/>
      <c r="AC10" s="65"/>
      <c r="AD10" s="116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23.25" customHeight="1">
      <c r="A11" s="59"/>
      <c r="B11" s="207" t="s">
        <v>71</v>
      </c>
      <c r="C11" s="208"/>
      <c r="D11" s="45"/>
      <c r="E11" s="45"/>
      <c r="F11" s="61"/>
      <c r="G11" s="45"/>
      <c r="H11" s="61"/>
      <c r="I11" s="45"/>
      <c r="J11" s="61"/>
      <c r="K11" s="45"/>
      <c r="L11" s="61"/>
      <c r="M11" s="45"/>
      <c r="N11" s="61"/>
      <c r="O11" s="45"/>
      <c r="P11" s="61"/>
      <c r="Q11" s="45"/>
      <c r="R11" s="61"/>
      <c r="S11" s="45"/>
      <c r="T11" s="61"/>
      <c r="U11" s="45"/>
      <c r="V11" s="61"/>
      <c r="W11" s="45"/>
      <c r="X11" s="61"/>
      <c r="Y11" s="45"/>
      <c r="Z11" s="61"/>
      <c r="AA11" s="45"/>
      <c r="AB11" s="117"/>
      <c r="AC11" s="45"/>
      <c r="AD11" s="63"/>
      <c r="AE11" s="2"/>
      <c r="AF11" s="2"/>
      <c r="AG11" s="2"/>
      <c r="AH11" s="2"/>
      <c r="AI11" s="2"/>
      <c r="AJ11" s="2"/>
      <c r="AK11" s="2"/>
      <c r="AL11" s="2"/>
      <c r="AM11" s="2"/>
    </row>
    <row r="12" spans="1:48" ht="18">
      <c r="A12" s="59"/>
      <c r="B12" s="45">
        <v>1</v>
      </c>
      <c r="C12" s="35" t="s">
        <v>90</v>
      </c>
      <c r="D12" s="68">
        <f>F12+G12+I12+K12+M12+O12+Q12+S12+T12+V12+X12+Z12+AB12+AD12</f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1">
        <v>0</v>
      </c>
      <c r="K12" s="68">
        <v>0</v>
      </c>
      <c r="L12" s="68">
        <v>0</v>
      </c>
      <c r="M12" s="90">
        <f>L12*M10</f>
        <v>0</v>
      </c>
      <c r="N12" s="118">
        <v>0</v>
      </c>
      <c r="O12" s="90">
        <v>0</v>
      </c>
      <c r="P12" s="90">
        <v>0</v>
      </c>
      <c r="Q12" s="90">
        <v>0</v>
      </c>
      <c r="R12" s="118">
        <v>0</v>
      </c>
      <c r="S12" s="68">
        <f>R12*S10</f>
        <v>0</v>
      </c>
      <c r="T12" s="119">
        <v>0</v>
      </c>
      <c r="U12" s="45">
        <v>0</v>
      </c>
      <c r="V12" s="119">
        <v>0</v>
      </c>
      <c r="W12" s="45">
        <v>0</v>
      </c>
      <c r="X12" s="119">
        <v>0</v>
      </c>
      <c r="Y12" s="45">
        <v>0</v>
      </c>
      <c r="Z12" s="119">
        <v>0</v>
      </c>
      <c r="AA12" s="45">
        <v>0</v>
      </c>
      <c r="AB12" s="119">
        <v>0</v>
      </c>
      <c r="AC12" s="45">
        <v>0</v>
      </c>
      <c r="AD12" s="68">
        <v>0</v>
      </c>
      <c r="AE12" s="2"/>
      <c r="AF12" s="2"/>
      <c r="AG12" s="2"/>
      <c r="AH12" s="2"/>
      <c r="AI12" s="2"/>
      <c r="AJ12" s="2"/>
      <c r="AK12" s="2"/>
      <c r="AL12" s="2"/>
      <c r="AM12" s="2"/>
    </row>
    <row r="13" spans="1:48" ht="18">
      <c r="A13" s="59"/>
      <c r="B13" s="43">
        <v>2</v>
      </c>
      <c r="C13" s="35" t="s">
        <v>91</v>
      </c>
      <c r="D13" s="89">
        <f>F13+G13+I13+K13+M13+O13+Q13+S13+T13+V13+X13+Z13+AB13+AD13</f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120">
        <v>0</v>
      </c>
      <c r="K13" s="68">
        <v>0</v>
      </c>
      <c r="L13" s="68">
        <v>0</v>
      </c>
      <c r="M13" s="90">
        <f>L13*M10</f>
        <v>0</v>
      </c>
      <c r="N13" s="118">
        <v>0</v>
      </c>
      <c r="O13" s="90">
        <v>0</v>
      </c>
      <c r="P13" s="90">
        <v>0</v>
      </c>
      <c r="Q13" s="90">
        <v>0</v>
      </c>
      <c r="R13" s="118">
        <v>0</v>
      </c>
      <c r="S13" s="68">
        <f>R13*S10</f>
        <v>0</v>
      </c>
      <c r="T13" s="119">
        <v>0</v>
      </c>
      <c r="U13" s="45">
        <v>0</v>
      </c>
      <c r="V13" s="119">
        <v>0</v>
      </c>
      <c r="W13" s="45">
        <v>0</v>
      </c>
      <c r="X13" s="119">
        <v>0</v>
      </c>
      <c r="Y13" s="45">
        <v>0</v>
      </c>
      <c r="Z13" s="119">
        <v>0</v>
      </c>
      <c r="AA13" s="45">
        <v>0</v>
      </c>
      <c r="AB13" s="119">
        <v>0</v>
      </c>
      <c r="AC13" s="45">
        <v>0</v>
      </c>
      <c r="AD13" s="68">
        <v>0</v>
      </c>
      <c r="AE13" s="2"/>
      <c r="AF13" s="2"/>
      <c r="AG13" s="2"/>
      <c r="AH13" s="2"/>
      <c r="AI13" s="2"/>
      <c r="AJ13" s="2"/>
      <c r="AK13" s="2"/>
      <c r="AL13" s="2"/>
      <c r="AM13" s="2"/>
    </row>
    <row r="14" spans="1:48" ht="18">
      <c r="A14" s="59"/>
      <c r="B14" s="45">
        <v>3</v>
      </c>
      <c r="C14" s="35" t="s">
        <v>92</v>
      </c>
      <c r="D14" s="73">
        <f>F14+G14+I14+K14+M14+O14+Q14+S14+T14+V14+X14+Z14+AB14+AD14</f>
        <v>242499.27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1">
        <v>0</v>
      </c>
      <c r="K14" s="68">
        <v>0</v>
      </c>
      <c r="L14" s="121">
        <v>102</v>
      </c>
      <c r="M14" s="122">
        <f>L14*M10</f>
        <v>188837.69999999998</v>
      </c>
      <c r="N14" s="118">
        <v>0</v>
      </c>
      <c r="O14" s="90">
        <v>0</v>
      </c>
      <c r="P14" s="90">
        <v>0</v>
      </c>
      <c r="Q14" s="90">
        <v>0</v>
      </c>
      <c r="R14" s="96">
        <v>73</v>
      </c>
      <c r="S14" s="73">
        <f>R14*S10</f>
        <v>53661.57</v>
      </c>
      <c r="T14" s="119">
        <v>0</v>
      </c>
      <c r="U14" s="45">
        <v>0</v>
      </c>
      <c r="V14" s="119">
        <v>0</v>
      </c>
      <c r="W14" s="45">
        <v>0</v>
      </c>
      <c r="X14" s="119">
        <v>0</v>
      </c>
      <c r="Y14" s="45">
        <v>0</v>
      </c>
      <c r="Z14" s="119">
        <v>0</v>
      </c>
      <c r="AA14" s="45">
        <v>0</v>
      </c>
      <c r="AB14" s="119">
        <v>0</v>
      </c>
      <c r="AC14" s="45">
        <v>0</v>
      </c>
      <c r="AD14" s="68">
        <v>0</v>
      </c>
      <c r="AM14" s="2"/>
    </row>
    <row r="15" spans="1:48" ht="18">
      <c r="A15" s="59"/>
      <c r="B15" s="43">
        <v>4</v>
      </c>
      <c r="C15" s="35" t="s">
        <v>93</v>
      </c>
      <c r="D15" s="87">
        <f>F14+G14+I14+K14+M14+O14+Q14+S14+T14+V14+X14+Z14+AB14+AD14</f>
        <v>242499.27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120">
        <v>0</v>
      </c>
      <c r="K15" s="68">
        <v>0</v>
      </c>
      <c r="L15" s="121">
        <v>102</v>
      </c>
      <c r="M15" s="123">
        <f>L15*M10</f>
        <v>188837.69999999998</v>
      </c>
      <c r="N15" s="118">
        <v>0</v>
      </c>
      <c r="O15" s="90">
        <v>0</v>
      </c>
      <c r="P15" s="90">
        <v>0</v>
      </c>
      <c r="Q15" s="90">
        <v>0</v>
      </c>
      <c r="R15" s="97">
        <v>73</v>
      </c>
      <c r="S15" s="87">
        <f>R15*S10</f>
        <v>53661.57</v>
      </c>
      <c r="T15" s="119">
        <v>0</v>
      </c>
      <c r="U15" s="45">
        <v>0</v>
      </c>
      <c r="V15" s="119">
        <v>0</v>
      </c>
      <c r="W15" s="45">
        <v>0</v>
      </c>
      <c r="X15" s="119">
        <v>0</v>
      </c>
      <c r="Y15" s="45">
        <v>0</v>
      </c>
      <c r="Z15" s="119">
        <v>0</v>
      </c>
      <c r="AA15" s="45">
        <v>0</v>
      </c>
      <c r="AB15" s="119">
        <v>0</v>
      </c>
      <c r="AC15" s="45">
        <v>0</v>
      </c>
      <c r="AD15" s="68">
        <v>0</v>
      </c>
    </row>
    <row r="16" spans="1:48" ht="18">
      <c r="A16" s="59"/>
      <c r="B16" s="65">
        <v>5</v>
      </c>
      <c r="C16" s="35" t="s">
        <v>94</v>
      </c>
      <c r="D16" s="86">
        <f>F16+G16+I16+K16+M16+O16+Q16+S16+T16+V16+X16+Z16+AB16+AD16</f>
        <v>101442.42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124">
        <v>0</v>
      </c>
      <c r="K16" s="68">
        <v>0</v>
      </c>
      <c r="L16" s="64">
        <v>0</v>
      </c>
      <c r="M16" s="68">
        <f>L16*M10</f>
        <v>0</v>
      </c>
      <c r="N16" s="118">
        <v>0</v>
      </c>
      <c r="O16" s="90">
        <v>0</v>
      </c>
      <c r="P16" s="90">
        <v>0</v>
      </c>
      <c r="Q16" s="90">
        <v>0</v>
      </c>
      <c r="R16" s="95">
        <v>138</v>
      </c>
      <c r="S16" s="86">
        <f>R16*S10</f>
        <v>101442.42</v>
      </c>
      <c r="T16" s="119">
        <v>0</v>
      </c>
      <c r="U16" s="45">
        <v>0</v>
      </c>
      <c r="V16" s="119">
        <v>0</v>
      </c>
      <c r="W16" s="45">
        <v>0</v>
      </c>
      <c r="X16" s="119">
        <v>0</v>
      </c>
      <c r="Y16" s="45">
        <v>0</v>
      </c>
      <c r="Z16" s="119">
        <v>0</v>
      </c>
      <c r="AA16" s="45">
        <v>0</v>
      </c>
      <c r="AB16" s="68">
        <v>0</v>
      </c>
      <c r="AC16" s="45">
        <v>0</v>
      </c>
      <c r="AD16" s="68">
        <v>0</v>
      </c>
    </row>
    <row r="17" spans="1:30" ht="18">
      <c r="A17" s="59"/>
      <c r="B17" s="45">
        <v>6</v>
      </c>
      <c r="C17" s="35" t="s">
        <v>95</v>
      </c>
      <c r="D17" s="73">
        <f>F17+G17+I17+K17+M17+O17+Q17++S17+T17+V17+X17+Z17+AB17+AD17</f>
        <v>205825.2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1">
        <v>0</v>
      </c>
      <c r="K17" s="68">
        <v>0</v>
      </c>
      <c r="L17" s="64">
        <v>0</v>
      </c>
      <c r="M17" s="68">
        <f>L17*M10</f>
        <v>0</v>
      </c>
      <c r="N17" s="118">
        <v>0</v>
      </c>
      <c r="O17" s="90">
        <v>0</v>
      </c>
      <c r="P17" s="90">
        <v>0</v>
      </c>
      <c r="Q17" s="90">
        <v>0</v>
      </c>
      <c r="R17" s="96">
        <v>280</v>
      </c>
      <c r="S17" s="73">
        <f>R17*S10</f>
        <v>205825.2</v>
      </c>
      <c r="T17" s="119">
        <v>0</v>
      </c>
      <c r="U17" s="45">
        <v>0</v>
      </c>
      <c r="V17" s="119">
        <v>0</v>
      </c>
      <c r="W17" s="45">
        <v>0</v>
      </c>
      <c r="X17" s="119">
        <v>0</v>
      </c>
      <c r="Y17" s="45">
        <v>0</v>
      </c>
      <c r="Z17" s="119">
        <v>0</v>
      </c>
      <c r="AA17" s="45">
        <v>0</v>
      </c>
      <c r="AB17" s="119">
        <v>0</v>
      </c>
      <c r="AC17" s="45">
        <v>0</v>
      </c>
      <c r="AD17" s="68">
        <v>0</v>
      </c>
    </row>
    <row r="18" spans="1:30" ht="20.25" customHeight="1">
      <c r="A18" s="59"/>
      <c r="B18" s="45">
        <v>7</v>
      </c>
      <c r="C18" s="35" t="s">
        <v>96</v>
      </c>
      <c r="D18" s="68">
        <f>F18+G18+I18+K18+M18+O18+Q18+S18+T18+V18+X18+Z18+AB18+AD18</f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1">
        <v>0</v>
      </c>
      <c r="K18" s="68">
        <v>0</v>
      </c>
      <c r="L18" s="64">
        <v>0</v>
      </c>
      <c r="M18" s="68">
        <f>L18*M10</f>
        <v>0</v>
      </c>
      <c r="N18" s="118">
        <v>0</v>
      </c>
      <c r="O18" s="90">
        <v>0</v>
      </c>
      <c r="P18" s="90">
        <v>0</v>
      </c>
      <c r="Q18" s="90">
        <v>0</v>
      </c>
      <c r="R18" s="96">
        <v>0</v>
      </c>
      <c r="S18" s="68">
        <f>R18*S10</f>
        <v>0</v>
      </c>
      <c r="T18" s="119">
        <v>0</v>
      </c>
      <c r="U18" s="45">
        <v>0</v>
      </c>
      <c r="V18" s="119">
        <v>0</v>
      </c>
      <c r="W18" s="45">
        <v>0</v>
      </c>
      <c r="X18" s="119">
        <v>0</v>
      </c>
      <c r="Y18" s="45">
        <v>0</v>
      </c>
      <c r="Z18" s="119">
        <v>0</v>
      </c>
      <c r="AA18" s="45">
        <v>0</v>
      </c>
      <c r="AB18" s="119">
        <v>0</v>
      </c>
      <c r="AC18" s="45">
        <v>0</v>
      </c>
      <c r="AD18" s="68">
        <v>0</v>
      </c>
    </row>
    <row r="19" spans="1:30" ht="18.75" customHeight="1">
      <c r="A19" s="59"/>
      <c r="B19" s="42">
        <v>8</v>
      </c>
      <c r="C19" s="35" t="s">
        <v>97</v>
      </c>
      <c r="D19" s="125">
        <f>F19+G19+I19+K19+M19+O19+Q19+S19+T19+V19+X19+Z19+AB19+AD19</f>
        <v>63217.740000000005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126">
        <v>0</v>
      </c>
      <c r="K19" s="68">
        <v>0</v>
      </c>
      <c r="L19" s="64">
        <v>0</v>
      </c>
      <c r="M19" s="68">
        <f>L19*M10</f>
        <v>0</v>
      </c>
      <c r="N19" s="118">
        <v>0</v>
      </c>
      <c r="O19" s="90">
        <v>0</v>
      </c>
      <c r="P19" s="90">
        <v>0</v>
      </c>
      <c r="Q19" s="90">
        <v>0</v>
      </c>
      <c r="R19" s="127">
        <v>86</v>
      </c>
      <c r="S19" s="70">
        <f>R19*S10</f>
        <v>63217.740000000005</v>
      </c>
      <c r="T19" s="119">
        <v>0</v>
      </c>
      <c r="U19" s="45">
        <v>0</v>
      </c>
      <c r="V19" s="119">
        <v>0</v>
      </c>
      <c r="W19" s="45">
        <v>0</v>
      </c>
      <c r="X19" s="119">
        <v>0</v>
      </c>
      <c r="Y19" s="45">
        <v>0</v>
      </c>
      <c r="Z19" s="119">
        <v>0</v>
      </c>
      <c r="AA19" s="45">
        <v>0</v>
      </c>
      <c r="AB19" s="119">
        <v>0</v>
      </c>
      <c r="AC19" s="45">
        <v>0</v>
      </c>
      <c r="AD19" s="68">
        <v>0</v>
      </c>
    </row>
    <row r="20" spans="1:30" ht="18.75" customHeight="1">
      <c r="A20" s="59"/>
      <c r="B20" s="45">
        <v>9</v>
      </c>
      <c r="C20" s="35" t="s">
        <v>98</v>
      </c>
      <c r="D20" s="73">
        <f>F20+G20+I20+K20+M20+O20+Q20+S20+T20+V20+X20+Z20+AB20+AD20</f>
        <v>353607.85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1">
        <v>0</v>
      </c>
      <c r="K20" s="68">
        <v>0</v>
      </c>
      <c r="L20" s="68">
        <v>191</v>
      </c>
      <c r="M20" s="73">
        <f>L20*M10</f>
        <v>353607.85</v>
      </c>
      <c r="N20" s="118">
        <v>0</v>
      </c>
      <c r="O20" s="90">
        <v>0</v>
      </c>
      <c r="P20" s="90">
        <v>0</v>
      </c>
      <c r="Q20" s="90">
        <v>0</v>
      </c>
      <c r="R20" s="96">
        <v>0</v>
      </c>
      <c r="S20" s="68">
        <f>R20*S10</f>
        <v>0</v>
      </c>
      <c r="T20" s="119">
        <v>0</v>
      </c>
      <c r="U20" s="45">
        <v>0</v>
      </c>
      <c r="V20" s="119">
        <v>0</v>
      </c>
      <c r="W20" s="45">
        <v>0</v>
      </c>
      <c r="X20" s="119">
        <v>0</v>
      </c>
      <c r="Y20" s="45">
        <v>0</v>
      </c>
      <c r="Z20" s="119">
        <v>0</v>
      </c>
      <c r="AA20" s="45">
        <v>0</v>
      </c>
      <c r="AB20" s="119">
        <v>0</v>
      </c>
      <c r="AC20" s="45">
        <v>0</v>
      </c>
      <c r="AD20" s="68">
        <v>0</v>
      </c>
    </row>
    <row r="21" spans="1:30" ht="20.25" customHeight="1">
      <c r="A21" s="59"/>
      <c r="B21" s="45">
        <v>10</v>
      </c>
      <c r="C21" s="35" t="s">
        <v>99</v>
      </c>
      <c r="D21" s="73">
        <f>F21+G21+I21+K21+M21+O21+Q21+S21+T21+V21+X21+Z21+AB21+AD21</f>
        <v>99972.24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1">
        <v>0</v>
      </c>
      <c r="K21" s="68">
        <v>0</v>
      </c>
      <c r="L21" s="68">
        <v>0</v>
      </c>
      <c r="M21" s="68">
        <f>L21*M10</f>
        <v>0</v>
      </c>
      <c r="N21" s="118">
        <v>0</v>
      </c>
      <c r="O21" s="90">
        <v>0</v>
      </c>
      <c r="P21" s="90">
        <v>0</v>
      </c>
      <c r="Q21" s="90">
        <v>0</v>
      </c>
      <c r="R21" s="96">
        <v>136</v>
      </c>
      <c r="S21" s="73">
        <f>R21*S10</f>
        <v>99972.24</v>
      </c>
      <c r="T21" s="119">
        <v>0</v>
      </c>
      <c r="U21" s="45">
        <v>0</v>
      </c>
      <c r="V21" s="119">
        <v>0</v>
      </c>
      <c r="W21" s="45">
        <v>0</v>
      </c>
      <c r="X21" s="119">
        <v>0</v>
      </c>
      <c r="Y21" s="45">
        <v>0</v>
      </c>
      <c r="Z21" s="119">
        <v>0</v>
      </c>
      <c r="AA21" s="45">
        <v>0</v>
      </c>
      <c r="AB21" s="119">
        <v>0</v>
      </c>
      <c r="AC21" s="45">
        <v>0</v>
      </c>
      <c r="AD21" s="68">
        <v>0</v>
      </c>
    </row>
    <row r="22" spans="1:30" ht="30" customHeight="1">
      <c r="A22" s="59"/>
      <c r="B22" s="207" t="s">
        <v>72</v>
      </c>
      <c r="C22" s="208"/>
      <c r="D22" s="128">
        <f>D21+D20+D19+D18+D17+D16+D15+D14+D13+D12</f>
        <v>1309063.99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129">
        <v>0</v>
      </c>
      <c r="K22" s="93">
        <v>0</v>
      </c>
      <c r="L22" s="130">
        <f>L12+L13+L14+L15+L16+L17+L18+L19+L20+L21</f>
        <v>395</v>
      </c>
      <c r="M22" s="131">
        <f>M12+M13+M14+M15+M16+M17+M18+M19+M20+M21</f>
        <v>731283.25</v>
      </c>
      <c r="N22" s="102">
        <v>0</v>
      </c>
      <c r="O22" s="101">
        <v>0</v>
      </c>
      <c r="P22" s="101">
        <v>0</v>
      </c>
      <c r="Q22" s="101">
        <v>0</v>
      </c>
      <c r="R22" s="132">
        <f>R12+R13+R14+R15+R16+R17+R18+R19+R20+R21</f>
        <v>786</v>
      </c>
      <c r="S22" s="131">
        <f>S12+S13+S14+S15+S16+S17+S18+S19+S20+S21</f>
        <v>577780.74</v>
      </c>
      <c r="T22" s="133">
        <v>0</v>
      </c>
      <c r="U22" s="100">
        <v>0</v>
      </c>
      <c r="V22" s="133">
        <v>0</v>
      </c>
      <c r="W22" s="100">
        <v>0</v>
      </c>
      <c r="X22" s="133">
        <v>0</v>
      </c>
      <c r="Y22" s="100">
        <v>0</v>
      </c>
      <c r="Z22" s="133">
        <v>0</v>
      </c>
      <c r="AA22" s="100">
        <v>0</v>
      </c>
      <c r="AB22" s="133">
        <v>0</v>
      </c>
      <c r="AC22" s="100">
        <v>0</v>
      </c>
      <c r="AD22" s="93">
        <v>0</v>
      </c>
    </row>
    <row r="23" spans="1:30" ht="22.5" customHeight="1">
      <c r="A23" s="59"/>
      <c r="B23" s="217" t="s">
        <v>35</v>
      </c>
      <c r="C23" s="221" t="s">
        <v>52</v>
      </c>
      <c r="D23" s="217" t="s">
        <v>57</v>
      </c>
      <c r="E23" s="230" t="s">
        <v>63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39"/>
      <c r="S23" s="227"/>
      <c r="T23" s="230" t="s">
        <v>63</v>
      </c>
      <c r="U23" s="226"/>
      <c r="V23" s="226"/>
      <c r="W23" s="226"/>
      <c r="X23" s="226"/>
      <c r="Y23" s="226"/>
      <c r="Z23" s="226"/>
      <c r="AA23" s="226"/>
      <c r="AB23" s="226"/>
      <c r="AC23" s="226"/>
      <c r="AD23" s="227"/>
    </row>
    <row r="24" spans="1:30" ht="32.25" customHeight="1">
      <c r="A24" s="59"/>
      <c r="B24" s="240"/>
      <c r="C24" s="242"/>
      <c r="D24" s="229"/>
      <c r="E24" s="209" t="s">
        <v>73</v>
      </c>
      <c r="F24" s="210"/>
      <c r="G24" s="217" t="s">
        <v>65</v>
      </c>
      <c r="H24" s="230" t="s">
        <v>56</v>
      </c>
      <c r="I24" s="226"/>
      <c r="J24" s="226"/>
      <c r="K24" s="227"/>
      <c r="L24" s="209" t="s">
        <v>74</v>
      </c>
      <c r="M24" s="210"/>
      <c r="N24" s="209" t="s">
        <v>75</v>
      </c>
      <c r="O24" s="210"/>
      <c r="P24" s="209" t="s">
        <v>76</v>
      </c>
      <c r="Q24" s="210"/>
      <c r="R24" s="209" t="s">
        <v>77</v>
      </c>
      <c r="S24" s="210"/>
      <c r="T24" s="217" t="s">
        <v>62</v>
      </c>
      <c r="U24" s="209" t="s">
        <v>66</v>
      </c>
      <c r="V24" s="210"/>
      <c r="W24" s="209" t="s">
        <v>67</v>
      </c>
      <c r="X24" s="210"/>
      <c r="Y24" s="209" t="s">
        <v>68</v>
      </c>
      <c r="Z24" s="210"/>
      <c r="AA24" s="209" t="s">
        <v>69</v>
      </c>
      <c r="AB24" s="210"/>
      <c r="AC24" s="209" t="s">
        <v>70</v>
      </c>
      <c r="AD24" s="210"/>
    </row>
    <row r="25" spans="1:30" ht="37.5" customHeight="1">
      <c r="A25" s="59"/>
      <c r="B25" s="240"/>
      <c r="C25" s="242"/>
      <c r="D25" s="218"/>
      <c r="E25" s="211"/>
      <c r="F25" s="212"/>
      <c r="G25" s="218"/>
      <c r="H25" s="237" t="s">
        <v>140</v>
      </c>
      <c r="I25" s="235"/>
      <c r="J25" s="233" t="s">
        <v>78</v>
      </c>
      <c r="K25" s="235"/>
      <c r="L25" s="211"/>
      <c r="M25" s="212"/>
      <c r="N25" s="211"/>
      <c r="O25" s="212"/>
      <c r="P25" s="211"/>
      <c r="Q25" s="212"/>
      <c r="R25" s="211"/>
      <c r="S25" s="238"/>
      <c r="T25" s="218"/>
      <c r="U25" s="211"/>
      <c r="V25" s="212"/>
      <c r="W25" s="211"/>
      <c r="X25" s="212"/>
      <c r="Y25" s="211"/>
      <c r="Z25" s="212"/>
      <c r="AA25" s="211"/>
      <c r="AB25" s="212"/>
      <c r="AC25" s="211"/>
      <c r="AD25" s="212"/>
    </row>
    <row r="26" spans="1:30" ht="20.25" customHeight="1">
      <c r="A26" s="59"/>
      <c r="B26" s="241"/>
      <c r="C26" s="243"/>
      <c r="D26" s="112" t="s">
        <v>19</v>
      </c>
      <c r="E26" s="45" t="s">
        <v>53</v>
      </c>
      <c r="F26" s="63" t="s">
        <v>19</v>
      </c>
      <c r="G26" s="45" t="s">
        <v>19</v>
      </c>
      <c r="H26" s="45" t="s">
        <v>53</v>
      </c>
      <c r="I26" s="63" t="s">
        <v>19</v>
      </c>
      <c r="J26" s="45" t="s">
        <v>48</v>
      </c>
      <c r="K26" s="45" t="s">
        <v>19</v>
      </c>
      <c r="L26" s="45" t="s">
        <v>53</v>
      </c>
      <c r="M26" s="44" t="s">
        <v>19</v>
      </c>
      <c r="N26" s="45" t="s">
        <v>53</v>
      </c>
      <c r="O26" s="44" t="s">
        <v>19</v>
      </c>
      <c r="P26" s="45" t="s">
        <v>53</v>
      </c>
      <c r="Q26" s="44" t="s">
        <v>19</v>
      </c>
      <c r="R26" s="45" t="s">
        <v>53</v>
      </c>
      <c r="S26" s="45" t="s">
        <v>19</v>
      </c>
      <c r="T26" s="45" t="s">
        <v>19</v>
      </c>
      <c r="U26" s="65" t="s">
        <v>48</v>
      </c>
      <c r="V26" s="113" t="s">
        <v>19</v>
      </c>
      <c r="W26" s="45" t="s">
        <v>48</v>
      </c>
      <c r="X26" s="63" t="s">
        <v>19</v>
      </c>
      <c r="Y26" s="45" t="s">
        <v>48</v>
      </c>
      <c r="Z26" s="63" t="s">
        <v>19</v>
      </c>
      <c r="AA26" s="45" t="s">
        <v>48</v>
      </c>
      <c r="AB26" s="63" t="s">
        <v>19</v>
      </c>
      <c r="AC26" s="45" t="s">
        <v>48</v>
      </c>
      <c r="AD26" s="63" t="s">
        <v>19</v>
      </c>
    </row>
    <row r="27" spans="1:30" ht="12" customHeight="1">
      <c r="A27" s="59"/>
      <c r="B27" s="37">
        <v>1</v>
      </c>
      <c r="C27" s="37">
        <v>2</v>
      </c>
      <c r="D27" s="43">
        <v>3</v>
      </c>
      <c r="E27" s="43">
        <v>4</v>
      </c>
      <c r="F27" s="44">
        <v>5</v>
      </c>
      <c r="G27" s="43">
        <v>6</v>
      </c>
      <c r="H27" s="43">
        <v>7</v>
      </c>
      <c r="I27" s="44">
        <v>8</v>
      </c>
      <c r="J27" s="45">
        <v>9</v>
      </c>
      <c r="K27" s="44">
        <v>10</v>
      </c>
      <c r="L27" s="43">
        <v>11</v>
      </c>
      <c r="M27" s="44">
        <v>12</v>
      </c>
      <c r="N27" s="45">
        <v>13</v>
      </c>
      <c r="O27" s="44">
        <v>14</v>
      </c>
      <c r="P27" s="43">
        <v>15</v>
      </c>
      <c r="Q27" s="44">
        <v>16</v>
      </c>
      <c r="R27" s="43">
        <v>17</v>
      </c>
      <c r="S27" s="44">
        <v>18</v>
      </c>
      <c r="T27" s="43">
        <v>19</v>
      </c>
      <c r="U27" s="45">
        <v>20</v>
      </c>
      <c r="V27" s="63">
        <v>21</v>
      </c>
      <c r="W27" s="45">
        <v>22</v>
      </c>
      <c r="X27" s="63">
        <v>23</v>
      </c>
      <c r="Y27" s="45">
        <v>24</v>
      </c>
      <c r="Z27" s="63">
        <v>25</v>
      </c>
      <c r="AA27" s="45">
        <v>26</v>
      </c>
      <c r="AB27" s="63">
        <v>27</v>
      </c>
      <c r="AC27" s="45">
        <v>28</v>
      </c>
      <c r="AD27" s="63">
        <v>29</v>
      </c>
    </row>
    <row r="28" spans="1:30">
      <c r="A28" s="59"/>
      <c r="B28" s="219" t="s">
        <v>32</v>
      </c>
      <c r="C28" s="208"/>
      <c r="D28" s="45"/>
      <c r="E28" s="45"/>
      <c r="F28" s="62">
        <v>1416.63</v>
      </c>
      <c r="G28" s="146"/>
      <c r="H28" s="62"/>
      <c r="I28" s="146"/>
      <c r="J28" s="62"/>
      <c r="K28" s="146"/>
      <c r="L28" s="62"/>
      <c r="M28" s="146"/>
      <c r="N28" s="62"/>
      <c r="O28" s="146">
        <v>2250.9699999999998</v>
      </c>
      <c r="P28" s="62"/>
      <c r="Q28" s="45"/>
      <c r="R28" s="61"/>
      <c r="S28" s="45"/>
      <c r="T28" s="61"/>
      <c r="U28" s="45"/>
      <c r="V28" s="61"/>
      <c r="W28" s="45"/>
      <c r="X28" s="61"/>
      <c r="Y28" s="45"/>
      <c r="Z28" s="61"/>
      <c r="AA28" s="45"/>
      <c r="AB28" s="61"/>
      <c r="AC28" s="45"/>
      <c r="AD28" s="63"/>
    </row>
    <row r="29" spans="1:30" ht="24" customHeight="1">
      <c r="A29" s="59"/>
      <c r="B29" s="207" t="s">
        <v>71</v>
      </c>
      <c r="C29" s="208"/>
      <c r="D29" s="45"/>
      <c r="E29" s="45"/>
      <c r="F29" s="61"/>
      <c r="G29" s="45"/>
      <c r="H29" s="61"/>
      <c r="I29" s="45"/>
      <c r="J29" s="61" t="s">
        <v>144</v>
      </c>
      <c r="K29" s="45"/>
      <c r="L29" s="61"/>
      <c r="M29" s="45"/>
      <c r="N29" s="61"/>
      <c r="O29" s="45"/>
      <c r="P29" s="61"/>
      <c r="Q29" s="45"/>
      <c r="R29" s="61"/>
      <c r="S29" s="45"/>
      <c r="T29" s="61"/>
      <c r="U29" s="45"/>
      <c r="V29" s="61"/>
      <c r="W29" s="45"/>
      <c r="X29" s="61"/>
      <c r="Y29" s="45"/>
      <c r="Z29" s="61"/>
      <c r="AA29" s="45"/>
      <c r="AB29" s="117"/>
      <c r="AC29" s="45"/>
      <c r="AD29" s="63"/>
    </row>
    <row r="30" spans="1:30" ht="20.25" customHeight="1">
      <c r="A30" s="59"/>
      <c r="B30" s="43">
        <v>1</v>
      </c>
      <c r="C30" s="35" t="s">
        <v>91</v>
      </c>
      <c r="D30" s="87">
        <f t="shared" ref="D30:D38" si="0">F30+G30+I30+K30+M30+O30+Q30+S30+T30+V30+X30+Z30+AB30+AD30</f>
        <v>360155.19999999995</v>
      </c>
      <c r="E30" s="88">
        <v>0</v>
      </c>
      <c r="F30" s="68">
        <f>E30*F28</f>
        <v>0</v>
      </c>
      <c r="G30" s="68">
        <f t="shared" ref="G30:G39" si="1">F30*G28</f>
        <v>0</v>
      </c>
      <c r="H30" s="88">
        <v>0</v>
      </c>
      <c r="I30" s="68">
        <f t="shared" ref="I30:K30" si="2">H30*I28</f>
        <v>0</v>
      </c>
      <c r="J30" s="120">
        <v>0</v>
      </c>
      <c r="K30" s="68">
        <f t="shared" si="2"/>
        <v>0</v>
      </c>
      <c r="L30" s="88">
        <v>0</v>
      </c>
      <c r="M30" s="68">
        <f t="shared" ref="M30" si="3">L30*M28</f>
        <v>0</v>
      </c>
      <c r="N30" s="97">
        <v>160</v>
      </c>
      <c r="O30" s="43">
        <f>N30*O28</f>
        <v>360155.19999999995</v>
      </c>
      <c r="P30" s="88">
        <v>0</v>
      </c>
      <c r="Q30" s="68">
        <f t="shared" ref="Q30:Q39" si="4">P30*Q28</f>
        <v>0</v>
      </c>
      <c r="R30" s="88">
        <v>0</v>
      </c>
      <c r="S30" s="68">
        <f t="shared" ref="S30:T39" si="5">R30*S28</f>
        <v>0</v>
      </c>
      <c r="T30" s="68">
        <f t="shared" si="5"/>
        <v>0</v>
      </c>
      <c r="U30" s="43">
        <v>0</v>
      </c>
      <c r="V30" s="68">
        <f t="shared" ref="V30:X39" si="6">U30*V28</f>
        <v>0</v>
      </c>
      <c r="W30" s="43">
        <v>0</v>
      </c>
      <c r="X30" s="68">
        <f t="shared" si="6"/>
        <v>0</v>
      </c>
      <c r="Y30" s="43">
        <v>0</v>
      </c>
      <c r="Z30" s="68">
        <f t="shared" ref="Z30" si="7">Y30*Z28</f>
        <v>0</v>
      </c>
      <c r="AA30" s="43">
        <v>0</v>
      </c>
      <c r="AB30" s="68">
        <f t="shared" ref="AB30" si="8">AA30*AB28</f>
        <v>0</v>
      </c>
      <c r="AC30" s="43">
        <v>0</v>
      </c>
      <c r="AD30" s="68">
        <f t="shared" ref="AD30" si="9">AC30*AD28</f>
        <v>0</v>
      </c>
    </row>
    <row r="31" spans="1:30" ht="18">
      <c r="A31" s="59"/>
      <c r="B31" s="45">
        <v>2</v>
      </c>
      <c r="C31" s="35" t="s">
        <v>92</v>
      </c>
      <c r="D31" s="73">
        <f t="shared" si="0"/>
        <v>123803.34999999999</v>
      </c>
      <c r="E31" s="88">
        <v>0</v>
      </c>
      <c r="F31" s="89">
        <f>E31*F28</f>
        <v>0</v>
      </c>
      <c r="G31" s="68">
        <f t="shared" si="1"/>
        <v>0</v>
      </c>
      <c r="H31" s="88">
        <v>0</v>
      </c>
      <c r="I31" s="68">
        <f t="shared" ref="I31" si="10">H31*I29</f>
        <v>0</v>
      </c>
      <c r="J31" s="120">
        <v>0</v>
      </c>
      <c r="K31" s="68">
        <f t="shared" ref="K31" si="11">J31*K29</f>
        <v>0</v>
      </c>
      <c r="L31" s="88">
        <v>0</v>
      </c>
      <c r="M31" s="68">
        <f t="shared" ref="M31" si="12">L31*M29</f>
        <v>0</v>
      </c>
      <c r="N31" s="96">
        <v>55</v>
      </c>
      <c r="O31" s="45">
        <f>N31*O28</f>
        <v>123803.34999999999</v>
      </c>
      <c r="P31" s="88">
        <v>0</v>
      </c>
      <c r="Q31" s="68">
        <f t="shared" si="4"/>
        <v>0</v>
      </c>
      <c r="R31" s="88">
        <v>0</v>
      </c>
      <c r="S31" s="68">
        <f t="shared" si="5"/>
        <v>0</v>
      </c>
      <c r="T31" s="68">
        <f t="shared" si="5"/>
        <v>0</v>
      </c>
      <c r="U31" s="43">
        <v>0</v>
      </c>
      <c r="V31" s="68">
        <f t="shared" ref="V31" si="13">U31*V29</f>
        <v>0</v>
      </c>
      <c r="W31" s="43">
        <v>0</v>
      </c>
      <c r="X31" s="68">
        <f t="shared" si="6"/>
        <v>0</v>
      </c>
      <c r="Y31" s="43">
        <v>0</v>
      </c>
      <c r="Z31" s="68">
        <f t="shared" ref="Z31" si="14">Y31*Z29</f>
        <v>0</v>
      </c>
      <c r="AA31" s="43">
        <v>0</v>
      </c>
      <c r="AB31" s="68">
        <f t="shared" ref="AB31" si="15">AA31*AB29</f>
        <v>0</v>
      </c>
      <c r="AC31" s="43">
        <v>0</v>
      </c>
      <c r="AD31" s="68">
        <f t="shared" ref="AD31" si="16">AC31*AD29</f>
        <v>0</v>
      </c>
    </row>
    <row r="32" spans="1:30" ht="20.25" customHeight="1">
      <c r="A32" s="59"/>
      <c r="B32" s="43">
        <v>3</v>
      </c>
      <c r="C32" s="35" t="s">
        <v>93</v>
      </c>
      <c r="D32" s="87">
        <f t="shared" si="0"/>
        <v>90038.799999999988</v>
      </c>
      <c r="E32" s="88">
        <v>0</v>
      </c>
      <c r="F32" s="89">
        <f>E32*F28</f>
        <v>0</v>
      </c>
      <c r="G32" s="68">
        <f t="shared" si="1"/>
        <v>0</v>
      </c>
      <c r="H32" s="88">
        <v>0</v>
      </c>
      <c r="I32" s="68">
        <f t="shared" ref="I32" si="17">H32*I30</f>
        <v>0</v>
      </c>
      <c r="J32" s="120">
        <v>0</v>
      </c>
      <c r="K32" s="68">
        <f t="shared" ref="K32" si="18">J32*K30</f>
        <v>0</v>
      </c>
      <c r="L32" s="88">
        <v>0</v>
      </c>
      <c r="M32" s="68">
        <f t="shared" ref="M32" si="19">L32*M30</f>
        <v>0</v>
      </c>
      <c r="N32" s="97">
        <v>40</v>
      </c>
      <c r="O32" s="43">
        <f>N32*O28</f>
        <v>90038.799999999988</v>
      </c>
      <c r="P32" s="88">
        <v>0</v>
      </c>
      <c r="Q32" s="68">
        <f t="shared" si="4"/>
        <v>0</v>
      </c>
      <c r="R32" s="88">
        <v>0</v>
      </c>
      <c r="S32" s="68">
        <f t="shared" si="5"/>
        <v>0</v>
      </c>
      <c r="T32" s="68">
        <f t="shared" si="5"/>
        <v>0</v>
      </c>
      <c r="U32" s="43">
        <v>0</v>
      </c>
      <c r="V32" s="68">
        <f t="shared" ref="V32" si="20">U32*V30</f>
        <v>0</v>
      </c>
      <c r="W32" s="43">
        <v>0</v>
      </c>
      <c r="X32" s="68">
        <f t="shared" si="6"/>
        <v>0</v>
      </c>
      <c r="Y32" s="43">
        <v>0</v>
      </c>
      <c r="Z32" s="68">
        <f t="shared" ref="Z32" si="21">Y32*Z30</f>
        <v>0</v>
      </c>
      <c r="AA32" s="43">
        <v>0</v>
      </c>
      <c r="AB32" s="68">
        <f t="shared" ref="AB32" si="22">AA32*AB30</f>
        <v>0</v>
      </c>
      <c r="AC32" s="43">
        <v>0</v>
      </c>
      <c r="AD32" s="68">
        <f t="shared" ref="AD32" si="23">AC32*AD30</f>
        <v>0</v>
      </c>
    </row>
    <row r="33" spans="1:30" ht="18">
      <c r="A33" s="59"/>
      <c r="B33" s="65">
        <v>4</v>
      </c>
      <c r="C33" s="35" t="s">
        <v>94</v>
      </c>
      <c r="D33" s="86">
        <f t="shared" si="0"/>
        <v>270116.39999999997</v>
      </c>
      <c r="E33" s="88">
        <v>0</v>
      </c>
      <c r="F33" s="89">
        <f>E33*F28</f>
        <v>0</v>
      </c>
      <c r="G33" s="68">
        <f t="shared" si="1"/>
        <v>0</v>
      </c>
      <c r="H33" s="88">
        <v>0</v>
      </c>
      <c r="I33" s="68">
        <f t="shared" ref="I33" si="24">H33*I31</f>
        <v>0</v>
      </c>
      <c r="J33" s="120">
        <v>0</v>
      </c>
      <c r="K33" s="68">
        <f t="shared" ref="K33" si="25">J33*K31</f>
        <v>0</v>
      </c>
      <c r="L33" s="88">
        <v>0</v>
      </c>
      <c r="M33" s="68">
        <f t="shared" ref="M33" si="26">L33*M31</f>
        <v>0</v>
      </c>
      <c r="N33" s="95">
        <v>120</v>
      </c>
      <c r="O33" s="65">
        <f>N33*O28</f>
        <v>270116.39999999997</v>
      </c>
      <c r="P33" s="88">
        <v>0</v>
      </c>
      <c r="Q33" s="68">
        <f t="shared" si="4"/>
        <v>0</v>
      </c>
      <c r="R33" s="88">
        <v>0</v>
      </c>
      <c r="S33" s="68">
        <f t="shared" si="5"/>
        <v>0</v>
      </c>
      <c r="T33" s="68">
        <f t="shared" si="5"/>
        <v>0</v>
      </c>
      <c r="U33" s="43">
        <v>0</v>
      </c>
      <c r="V33" s="68">
        <f t="shared" ref="V33" si="27">U33*V31</f>
        <v>0</v>
      </c>
      <c r="W33" s="43">
        <v>0</v>
      </c>
      <c r="X33" s="68">
        <f t="shared" si="6"/>
        <v>0</v>
      </c>
      <c r="Y33" s="43">
        <v>0</v>
      </c>
      <c r="Z33" s="68">
        <f t="shared" ref="Z33" si="28">Y33*Z31</f>
        <v>0</v>
      </c>
      <c r="AA33" s="43">
        <v>0</v>
      </c>
      <c r="AB33" s="68">
        <f t="shared" ref="AB33" si="29">AA33*AB31</f>
        <v>0</v>
      </c>
      <c r="AC33" s="43">
        <v>0</v>
      </c>
      <c r="AD33" s="68">
        <f t="shared" ref="AD33" si="30">AC33*AD31</f>
        <v>0</v>
      </c>
    </row>
    <row r="34" spans="1:30" ht="20.25" customHeight="1">
      <c r="A34" s="59"/>
      <c r="B34" s="45">
        <v>5</v>
      </c>
      <c r="C34" s="35" t="s">
        <v>96</v>
      </c>
      <c r="D34" s="73">
        <f t="shared" si="0"/>
        <v>234222.3</v>
      </c>
      <c r="E34" s="88">
        <v>70</v>
      </c>
      <c r="F34" s="89">
        <f>E34*F28</f>
        <v>99164.1</v>
      </c>
      <c r="G34" s="68">
        <f t="shared" si="1"/>
        <v>0</v>
      </c>
      <c r="H34" s="88">
        <v>0</v>
      </c>
      <c r="I34" s="68">
        <f t="shared" ref="I34" si="31">H34*I32</f>
        <v>0</v>
      </c>
      <c r="J34" s="120">
        <v>0</v>
      </c>
      <c r="K34" s="68">
        <f t="shared" ref="K34" si="32">J34*K32</f>
        <v>0</v>
      </c>
      <c r="L34" s="88">
        <v>0</v>
      </c>
      <c r="M34" s="68">
        <f t="shared" ref="M34" si="33">L34*M32</f>
        <v>0</v>
      </c>
      <c r="N34" s="96">
        <v>60</v>
      </c>
      <c r="O34" s="45">
        <f>N34*O28</f>
        <v>135058.19999999998</v>
      </c>
      <c r="P34" s="88">
        <v>0</v>
      </c>
      <c r="Q34" s="68">
        <f t="shared" si="4"/>
        <v>0</v>
      </c>
      <c r="R34" s="88">
        <v>0</v>
      </c>
      <c r="S34" s="68">
        <f t="shared" si="5"/>
        <v>0</v>
      </c>
      <c r="T34" s="68">
        <f t="shared" si="5"/>
        <v>0</v>
      </c>
      <c r="U34" s="43">
        <v>0</v>
      </c>
      <c r="V34" s="68">
        <f t="shared" ref="V34" si="34">U34*V32</f>
        <v>0</v>
      </c>
      <c r="W34" s="43">
        <v>0</v>
      </c>
      <c r="X34" s="68">
        <f t="shared" si="6"/>
        <v>0</v>
      </c>
      <c r="Y34" s="43">
        <v>0</v>
      </c>
      <c r="Z34" s="68">
        <f t="shared" ref="Z34" si="35">Y34*Z32</f>
        <v>0</v>
      </c>
      <c r="AA34" s="43">
        <v>0</v>
      </c>
      <c r="AB34" s="68">
        <f t="shared" ref="AB34" si="36">AA34*AB32</f>
        <v>0</v>
      </c>
      <c r="AC34" s="43">
        <v>0</v>
      </c>
      <c r="AD34" s="68">
        <f t="shared" ref="AD34" si="37">AC34*AD32</f>
        <v>0</v>
      </c>
    </row>
    <row r="35" spans="1:30" ht="18">
      <c r="A35" s="59"/>
      <c r="B35" s="45">
        <v>6</v>
      </c>
      <c r="C35" s="35" t="s">
        <v>97</v>
      </c>
      <c r="D35" s="73">
        <f t="shared" si="0"/>
        <v>112548.49999999999</v>
      </c>
      <c r="E35" s="88">
        <v>0</v>
      </c>
      <c r="F35" s="89">
        <f>E35*F28</f>
        <v>0</v>
      </c>
      <c r="G35" s="68">
        <f t="shared" si="1"/>
        <v>0</v>
      </c>
      <c r="H35" s="88">
        <v>0</v>
      </c>
      <c r="I35" s="68">
        <f t="shared" ref="I35" si="38">H35*I33</f>
        <v>0</v>
      </c>
      <c r="J35" s="120">
        <v>0</v>
      </c>
      <c r="K35" s="68">
        <f t="shared" ref="K35" si="39">J35*K33</f>
        <v>0</v>
      </c>
      <c r="L35" s="88">
        <v>0</v>
      </c>
      <c r="M35" s="68">
        <f t="shared" ref="M35" si="40">L35*M33</f>
        <v>0</v>
      </c>
      <c r="N35" s="96">
        <v>50</v>
      </c>
      <c r="O35" s="45">
        <f>N35*O28</f>
        <v>112548.49999999999</v>
      </c>
      <c r="P35" s="88">
        <v>0</v>
      </c>
      <c r="Q35" s="68">
        <f t="shared" si="4"/>
        <v>0</v>
      </c>
      <c r="R35" s="88">
        <v>0</v>
      </c>
      <c r="S35" s="68">
        <f t="shared" si="5"/>
        <v>0</v>
      </c>
      <c r="T35" s="68">
        <f t="shared" si="5"/>
        <v>0</v>
      </c>
      <c r="U35" s="43">
        <v>0</v>
      </c>
      <c r="V35" s="68">
        <f t="shared" ref="V35" si="41">U35*V33</f>
        <v>0</v>
      </c>
      <c r="W35" s="43">
        <v>0</v>
      </c>
      <c r="X35" s="68">
        <f t="shared" si="6"/>
        <v>0</v>
      </c>
      <c r="Y35" s="43">
        <v>0</v>
      </c>
      <c r="Z35" s="68">
        <f t="shared" ref="Z35" si="42">Y35*Z33</f>
        <v>0</v>
      </c>
      <c r="AA35" s="43">
        <v>0</v>
      </c>
      <c r="AB35" s="68">
        <f t="shared" ref="AB35" si="43">AA35*AB33</f>
        <v>0</v>
      </c>
      <c r="AC35" s="43">
        <v>0</v>
      </c>
      <c r="AD35" s="68">
        <f t="shared" ref="AD35" si="44">AC35*AD33</f>
        <v>0</v>
      </c>
    </row>
    <row r="36" spans="1:30" ht="20.25" customHeight="1">
      <c r="A36" s="59"/>
      <c r="B36" s="42">
        <v>7</v>
      </c>
      <c r="C36" s="36" t="s">
        <v>100</v>
      </c>
      <c r="D36" s="70">
        <f t="shared" si="0"/>
        <v>186830.50999999998</v>
      </c>
      <c r="E36" s="88">
        <v>0</v>
      </c>
      <c r="F36" s="89">
        <f>E36*F28</f>
        <v>0</v>
      </c>
      <c r="G36" s="68">
        <f t="shared" si="1"/>
        <v>0</v>
      </c>
      <c r="H36" s="88">
        <v>0</v>
      </c>
      <c r="I36" s="68">
        <f t="shared" ref="I36" si="45">H36*I34</f>
        <v>0</v>
      </c>
      <c r="J36" s="120">
        <v>0</v>
      </c>
      <c r="K36" s="68">
        <f t="shared" ref="K36" si="46">J36*K34</f>
        <v>0</v>
      </c>
      <c r="L36" s="88">
        <v>0</v>
      </c>
      <c r="M36" s="68">
        <f t="shared" ref="M36" si="47">L36*M34</f>
        <v>0</v>
      </c>
      <c r="N36" s="127">
        <v>83</v>
      </c>
      <c r="O36" s="42">
        <f>N36*O28</f>
        <v>186830.50999999998</v>
      </c>
      <c r="P36" s="88">
        <v>0</v>
      </c>
      <c r="Q36" s="68">
        <f t="shared" si="4"/>
        <v>0</v>
      </c>
      <c r="R36" s="88">
        <v>0</v>
      </c>
      <c r="S36" s="68">
        <f t="shared" si="5"/>
        <v>0</v>
      </c>
      <c r="T36" s="68">
        <f t="shared" si="5"/>
        <v>0</v>
      </c>
      <c r="U36" s="43">
        <v>0</v>
      </c>
      <c r="V36" s="68">
        <f t="shared" ref="V36" si="48">U36*V34</f>
        <v>0</v>
      </c>
      <c r="W36" s="43">
        <v>0</v>
      </c>
      <c r="X36" s="68">
        <f t="shared" si="6"/>
        <v>0</v>
      </c>
      <c r="Y36" s="43">
        <v>0</v>
      </c>
      <c r="Z36" s="68">
        <f t="shared" ref="Z36" si="49">Y36*Z34</f>
        <v>0</v>
      </c>
      <c r="AA36" s="43">
        <v>0</v>
      </c>
      <c r="AB36" s="68">
        <f t="shared" ref="AB36" si="50">AA36*AB34</f>
        <v>0</v>
      </c>
      <c r="AC36" s="43">
        <v>0</v>
      </c>
      <c r="AD36" s="68">
        <f t="shared" ref="AD36" si="51">AC36*AD34</f>
        <v>0</v>
      </c>
    </row>
    <row r="37" spans="1:30" ht="20.25" customHeight="1">
      <c r="A37" s="59"/>
      <c r="B37" s="45">
        <v>8</v>
      </c>
      <c r="C37" s="35" t="s">
        <v>98</v>
      </c>
      <c r="D37" s="73">
        <f t="shared" si="0"/>
        <v>67529.099999999991</v>
      </c>
      <c r="E37" s="88">
        <v>0</v>
      </c>
      <c r="F37" s="89">
        <f>E37*F28</f>
        <v>0</v>
      </c>
      <c r="G37" s="68">
        <f t="shared" si="1"/>
        <v>0</v>
      </c>
      <c r="H37" s="88">
        <v>0</v>
      </c>
      <c r="I37" s="68">
        <f t="shared" ref="I37" si="52">H37*I35</f>
        <v>0</v>
      </c>
      <c r="J37" s="120">
        <v>0</v>
      </c>
      <c r="K37" s="68">
        <f t="shared" ref="K37" si="53">J37*K35</f>
        <v>0</v>
      </c>
      <c r="L37" s="88">
        <v>0</v>
      </c>
      <c r="M37" s="68">
        <f t="shared" ref="M37" si="54">L37*M35</f>
        <v>0</v>
      </c>
      <c r="N37" s="96">
        <v>30</v>
      </c>
      <c r="O37" s="45">
        <f>N37*O28</f>
        <v>67529.099999999991</v>
      </c>
      <c r="P37" s="88">
        <v>0</v>
      </c>
      <c r="Q37" s="68">
        <f t="shared" si="4"/>
        <v>0</v>
      </c>
      <c r="R37" s="88">
        <v>0</v>
      </c>
      <c r="S37" s="68">
        <f t="shared" si="5"/>
        <v>0</v>
      </c>
      <c r="T37" s="68">
        <f t="shared" si="5"/>
        <v>0</v>
      </c>
      <c r="U37" s="43">
        <v>0</v>
      </c>
      <c r="V37" s="68">
        <f t="shared" ref="V37" si="55">U37*V35</f>
        <v>0</v>
      </c>
      <c r="W37" s="43">
        <v>0</v>
      </c>
      <c r="X37" s="68">
        <f t="shared" si="6"/>
        <v>0</v>
      </c>
      <c r="Y37" s="43">
        <v>0</v>
      </c>
      <c r="Z37" s="68">
        <f t="shared" ref="Z37" si="56">Y37*Z35</f>
        <v>0</v>
      </c>
      <c r="AA37" s="43">
        <v>0</v>
      </c>
      <c r="AB37" s="68">
        <f t="shared" ref="AB37" si="57">AA37*AB35</f>
        <v>0</v>
      </c>
      <c r="AC37" s="43">
        <v>0</v>
      </c>
      <c r="AD37" s="68">
        <f t="shared" ref="AD37" si="58">AC37*AD35</f>
        <v>0</v>
      </c>
    </row>
    <row r="38" spans="1:30" ht="19.5" customHeight="1">
      <c r="A38" s="59"/>
      <c r="B38" s="45">
        <v>9</v>
      </c>
      <c r="C38" s="35" t="s">
        <v>99</v>
      </c>
      <c r="D38" s="73">
        <f t="shared" si="0"/>
        <v>220595.05999999997</v>
      </c>
      <c r="E38" s="88">
        <v>0</v>
      </c>
      <c r="F38" s="89">
        <f>E38*F28</f>
        <v>0</v>
      </c>
      <c r="G38" s="68">
        <f t="shared" si="1"/>
        <v>0</v>
      </c>
      <c r="H38" s="88">
        <v>0</v>
      </c>
      <c r="I38" s="68">
        <f t="shared" ref="I38" si="59">H38*I36</f>
        <v>0</v>
      </c>
      <c r="J38" s="120">
        <v>0</v>
      </c>
      <c r="K38" s="68">
        <f t="shared" ref="K38" si="60">J38*K36</f>
        <v>0</v>
      </c>
      <c r="L38" s="88">
        <v>0</v>
      </c>
      <c r="M38" s="68">
        <f t="shared" ref="M38" si="61">L38*M36</f>
        <v>0</v>
      </c>
      <c r="N38" s="96">
        <v>98</v>
      </c>
      <c r="O38" s="45">
        <f>N38*O28</f>
        <v>220595.05999999997</v>
      </c>
      <c r="P38" s="88">
        <v>0</v>
      </c>
      <c r="Q38" s="68">
        <f t="shared" si="4"/>
        <v>0</v>
      </c>
      <c r="R38" s="88">
        <v>0</v>
      </c>
      <c r="S38" s="68">
        <f t="shared" si="5"/>
        <v>0</v>
      </c>
      <c r="T38" s="68">
        <f t="shared" si="5"/>
        <v>0</v>
      </c>
      <c r="U38" s="43">
        <v>0</v>
      </c>
      <c r="V38" s="68">
        <f t="shared" ref="V38" si="62">U38*V36</f>
        <v>0</v>
      </c>
      <c r="W38" s="43">
        <v>0</v>
      </c>
      <c r="X38" s="68">
        <f t="shared" si="6"/>
        <v>0</v>
      </c>
      <c r="Y38" s="43">
        <v>0</v>
      </c>
      <c r="Z38" s="68">
        <f t="shared" ref="Z38" si="63">Y38*Z36</f>
        <v>0</v>
      </c>
      <c r="AA38" s="43">
        <v>0</v>
      </c>
      <c r="AB38" s="68">
        <f t="shared" ref="AB38" si="64">AA38*AB36</f>
        <v>0</v>
      </c>
      <c r="AC38" s="43">
        <v>0</v>
      </c>
      <c r="AD38" s="68">
        <f t="shared" ref="AD38" si="65">AC38*AD36</f>
        <v>0</v>
      </c>
    </row>
    <row r="39" spans="1:30" ht="30.75" customHeight="1">
      <c r="A39" s="59"/>
      <c r="B39" s="207" t="s">
        <v>72</v>
      </c>
      <c r="C39" s="208"/>
      <c r="D39" s="134">
        <f>D30+D31+D32+D33+D34+D35+D36+D37+D38</f>
        <v>1665839.22</v>
      </c>
      <c r="E39" s="135">
        <f>E30+E31+E32+E33+E34+E35+E36+E37+E38</f>
        <v>70</v>
      </c>
      <c r="F39" s="131">
        <f>F30+F31+F32+F33+F34+F35+F36+F37+F38</f>
        <v>99164.1</v>
      </c>
      <c r="G39" s="93">
        <f t="shared" si="1"/>
        <v>0</v>
      </c>
      <c r="H39" s="135">
        <v>0</v>
      </c>
      <c r="I39" s="93">
        <f t="shared" ref="I39" si="66">H39*I37</f>
        <v>0</v>
      </c>
      <c r="J39" s="129">
        <v>0</v>
      </c>
      <c r="K39" s="93">
        <f t="shared" ref="K39" si="67">J39*K37</f>
        <v>0</v>
      </c>
      <c r="L39" s="135">
        <v>0</v>
      </c>
      <c r="M39" s="93">
        <f t="shared" ref="M39" si="68">L39*M37</f>
        <v>0</v>
      </c>
      <c r="N39" s="132">
        <f>N30+N31+N32+N33+N34+N35+N36+N37+N38</f>
        <v>696</v>
      </c>
      <c r="O39" s="136">
        <f>O30+O31+O32+O33+O34+O35+O36+O37+O38</f>
        <v>1566675.1199999999</v>
      </c>
      <c r="P39" s="135">
        <v>0</v>
      </c>
      <c r="Q39" s="93">
        <f t="shared" si="4"/>
        <v>0</v>
      </c>
      <c r="R39" s="135">
        <v>0</v>
      </c>
      <c r="S39" s="93">
        <f t="shared" si="5"/>
        <v>0</v>
      </c>
      <c r="T39" s="93">
        <f t="shared" si="5"/>
        <v>0</v>
      </c>
      <c r="U39" s="136">
        <v>0</v>
      </c>
      <c r="V39" s="93">
        <f t="shared" ref="V39" si="69">U39*V37</f>
        <v>0</v>
      </c>
      <c r="W39" s="136">
        <v>0</v>
      </c>
      <c r="X39" s="93">
        <f t="shared" si="6"/>
        <v>0</v>
      </c>
      <c r="Y39" s="136">
        <v>0</v>
      </c>
      <c r="Z39" s="93">
        <f t="shared" ref="Z39" si="70">Y39*Z37</f>
        <v>0</v>
      </c>
      <c r="AA39" s="136">
        <v>0</v>
      </c>
      <c r="AB39" s="93">
        <f t="shared" ref="AB39" si="71">AA39*AB37</f>
        <v>0</v>
      </c>
      <c r="AC39" s="136">
        <v>0</v>
      </c>
      <c r="AD39" s="93">
        <f t="shared" ref="AD39" si="72">AC39*AD37</f>
        <v>0</v>
      </c>
    </row>
    <row r="40" spans="1:30" ht="9.75" customHeight="1">
      <c r="A40" s="59"/>
      <c r="B40" s="217" t="s">
        <v>35</v>
      </c>
      <c r="C40" s="221" t="s">
        <v>52</v>
      </c>
      <c r="D40" s="221" t="s">
        <v>57</v>
      </c>
      <c r="E40" s="230" t="s">
        <v>63</v>
      </c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7"/>
      <c r="T40" s="230" t="s">
        <v>63</v>
      </c>
      <c r="U40" s="226"/>
      <c r="V40" s="226"/>
      <c r="W40" s="226"/>
      <c r="X40" s="226"/>
      <c r="Y40" s="226"/>
      <c r="Z40" s="226"/>
      <c r="AA40" s="226"/>
      <c r="AB40" s="226"/>
      <c r="AC40" s="226"/>
      <c r="AD40" s="227"/>
    </row>
    <row r="41" spans="1:30" ht="38.25" customHeight="1">
      <c r="A41" s="59"/>
      <c r="B41" s="240"/>
      <c r="C41" s="242"/>
      <c r="D41" s="223"/>
      <c r="E41" s="209" t="s">
        <v>73</v>
      </c>
      <c r="F41" s="210"/>
      <c r="G41" s="217" t="s">
        <v>65</v>
      </c>
      <c r="H41" s="233" t="s">
        <v>56</v>
      </c>
      <c r="I41" s="234"/>
      <c r="J41" s="234"/>
      <c r="K41" s="235"/>
      <c r="L41" s="209" t="s">
        <v>74</v>
      </c>
      <c r="M41" s="210"/>
      <c r="N41" s="209" t="s">
        <v>79</v>
      </c>
      <c r="O41" s="210"/>
      <c r="P41" s="209" t="s">
        <v>80</v>
      </c>
      <c r="Q41" s="210"/>
      <c r="R41" s="209" t="s">
        <v>81</v>
      </c>
      <c r="S41" s="210"/>
      <c r="T41" s="217" t="s">
        <v>62</v>
      </c>
      <c r="U41" s="209" t="s">
        <v>66</v>
      </c>
      <c r="V41" s="210"/>
      <c r="W41" s="209" t="s">
        <v>67</v>
      </c>
      <c r="X41" s="210"/>
      <c r="Y41" s="209" t="s">
        <v>68</v>
      </c>
      <c r="Z41" s="210"/>
      <c r="AA41" s="209" t="s">
        <v>69</v>
      </c>
      <c r="AB41" s="210"/>
      <c r="AC41" s="209" t="s">
        <v>70</v>
      </c>
      <c r="AD41" s="210"/>
    </row>
    <row r="42" spans="1:30" ht="30" customHeight="1">
      <c r="A42" s="59"/>
      <c r="B42" s="240"/>
      <c r="C42" s="242"/>
      <c r="D42" s="222"/>
      <c r="E42" s="211"/>
      <c r="F42" s="212"/>
      <c r="G42" s="218"/>
      <c r="H42" s="230" t="s">
        <v>54</v>
      </c>
      <c r="I42" s="227"/>
      <c r="J42" s="230" t="s">
        <v>55</v>
      </c>
      <c r="K42" s="227"/>
      <c r="L42" s="211"/>
      <c r="M42" s="212"/>
      <c r="N42" s="211"/>
      <c r="O42" s="212"/>
      <c r="P42" s="211"/>
      <c r="Q42" s="212"/>
      <c r="R42" s="211"/>
      <c r="S42" s="238"/>
      <c r="T42" s="218"/>
      <c r="U42" s="211"/>
      <c r="V42" s="212"/>
      <c r="W42" s="211"/>
      <c r="X42" s="212"/>
      <c r="Y42" s="211"/>
      <c r="Z42" s="212"/>
      <c r="AA42" s="211"/>
      <c r="AB42" s="212"/>
      <c r="AC42" s="211"/>
      <c r="AD42" s="212"/>
    </row>
    <row r="43" spans="1:30" ht="12.75" customHeight="1">
      <c r="A43" s="59"/>
      <c r="B43" s="241"/>
      <c r="C43" s="243"/>
      <c r="D43" s="112" t="s">
        <v>19</v>
      </c>
      <c r="E43" s="45" t="s">
        <v>53</v>
      </c>
      <c r="F43" s="63" t="s">
        <v>19</v>
      </c>
      <c r="G43" s="45" t="s">
        <v>19</v>
      </c>
      <c r="H43" s="45" t="s">
        <v>53</v>
      </c>
      <c r="I43" s="63" t="s">
        <v>19</v>
      </c>
      <c r="J43" s="45" t="s">
        <v>48</v>
      </c>
      <c r="K43" s="45" t="s">
        <v>19</v>
      </c>
      <c r="L43" s="45" t="s">
        <v>53</v>
      </c>
      <c r="M43" s="44" t="s">
        <v>19</v>
      </c>
      <c r="N43" s="45" t="s">
        <v>53</v>
      </c>
      <c r="O43" s="44" t="s">
        <v>19</v>
      </c>
      <c r="P43" s="45" t="s">
        <v>53</v>
      </c>
      <c r="Q43" s="44" t="s">
        <v>19</v>
      </c>
      <c r="R43" s="45" t="s">
        <v>53</v>
      </c>
      <c r="S43" s="45" t="s">
        <v>19</v>
      </c>
      <c r="T43" s="45" t="s">
        <v>19</v>
      </c>
      <c r="U43" s="65" t="s">
        <v>48</v>
      </c>
      <c r="V43" s="113" t="s">
        <v>19</v>
      </c>
      <c r="W43" s="45" t="s">
        <v>48</v>
      </c>
      <c r="X43" s="63" t="s">
        <v>19</v>
      </c>
      <c r="Y43" s="45" t="s">
        <v>48</v>
      </c>
      <c r="Z43" s="63" t="s">
        <v>19</v>
      </c>
      <c r="AA43" s="45" t="s">
        <v>48</v>
      </c>
      <c r="AB43" s="63" t="s">
        <v>19</v>
      </c>
      <c r="AC43" s="45" t="s">
        <v>48</v>
      </c>
      <c r="AD43" s="63" t="s">
        <v>19</v>
      </c>
    </row>
    <row r="44" spans="1:30">
      <c r="A44" s="59"/>
      <c r="B44" s="37">
        <v>1</v>
      </c>
      <c r="C44" s="37">
        <v>2</v>
      </c>
      <c r="D44" s="43">
        <v>3</v>
      </c>
      <c r="E44" s="43">
        <v>4</v>
      </c>
      <c r="F44" s="44">
        <v>5</v>
      </c>
      <c r="G44" s="43">
        <v>6</v>
      </c>
      <c r="H44" s="43">
        <v>7</v>
      </c>
      <c r="I44" s="44">
        <v>8</v>
      </c>
      <c r="J44" s="45">
        <v>9</v>
      </c>
      <c r="K44" s="44">
        <v>10</v>
      </c>
      <c r="L44" s="43">
        <v>11</v>
      </c>
      <c r="M44" s="44">
        <v>12</v>
      </c>
      <c r="N44" s="45">
        <v>13</v>
      </c>
      <c r="O44" s="44">
        <v>14</v>
      </c>
      <c r="P44" s="43">
        <v>15</v>
      </c>
      <c r="Q44" s="44">
        <v>16</v>
      </c>
      <c r="R44" s="43">
        <v>17</v>
      </c>
      <c r="S44" s="44">
        <v>18</v>
      </c>
      <c r="T44" s="43">
        <v>19</v>
      </c>
      <c r="U44" s="45">
        <v>20</v>
      </c>
      <c r="V44" s="63">
        <v>21</v>
      </c>
      <c r="W44" s="45">
        <v>22</v>
      </c>
      <c r="X44" s="63">
        <v>23</v>
      </c>
      <c r="Y44" s="45">
        <v>24</v>
      </c>
      <c r="Z44" s="63">
        <v>25</v>
      </c>
      <c r="AA44" s="45">
        <v>26</v>
      </c>
      <c r="AB44" s="63">
        <v>27</v>
      </c>
      <c r="AC44" s="45">
        <v>28</v>
      </c>
      <c r="AD44" s="63">
        <v>29</v>
      </c>
    </row>
    <row r="45" spans="1:30" ht="10.5" customHeight="1">
      <c r="A45" s="59"/>
      <c r="B45" s="219" t="s">
        <v>33</v>
      </c>
      <c r="C45" s="208"/>
      <c r="D45" s="45"/>
      <c r="E45" s="45"/>
      <c r="F45" s="114">
        <v>1487.46</v>
      </c>
      <c r="G45" s="115"/>
      <c r="H45" s="114"/>
      <c r="I45" s="115"/>
      <c r="J45" s="114"/>
      <c r="K45" s="115"/>
      <c r="L45" s="114"/>
      <c r="M45" s="115"/>
      <c r="N45" s="114"/>
      <c r="O45" s="146">
        <v>2363.52</v>
      </c>
      <c r="P45" s="62"/>
      <c r="Q45" s="147">
        <v>2411.56</v>
      </c>
      <c r="R45" s="62"/>
      <c r="S45" s="146">
        <v>811.98</v>
      </c>
      <c r="T45" s="62"/>
      <c r="U45" s="147"/>
      <c r="V45" s="108"/>
      <c r="W45" s="65"/>
      <c r="X45" s="108"/>
      <c r="Y45" s="65"/>
      <c r="Z45" s="108"/>
      <c r="AA45" s="65"/>
      <c r="AB45" s="108"/>
      <c r="AC45" s="65"/>
      <c r="AD45" s="116"/>
    </row>
    <row r="46" spans="1:30" ht="22.5" customHeight="1">
      <c r="A46" s="59"/>
      <c r="B46" s="207" t="s">
        <v>71</v>
      </c>
      <c r="C46" s="208"/>
      <c r="D46" s="45"/>
      <c r="E46" s="45"/>
      <c r="F46" s="61"/>
      <c r="G46" s="45"/>
      <c r="H46" s="61"/>
      <c r="I46" s="45"/>
      <c r="J46" s="61"/>
      <c r="K46" s="45"/>
      <c r="L46" s="61"/>
      <c r="M46" s="45"/>
      <c r="N46" s="61"/>
      <c r="O46" s="45"/>
      <c r="P46" s="61"/>
      <c r="Q46" s="45"/>
      <c r="R46" s="61"/>
      <c r="S46" s="45"/>
      <c r="T46" s="61"/>
      <c r="U46" s="45"/>
      <c r="V46" s="61"/>
      <c r="W46" s="45"/>
      <c r="X46" s="61"/>
      <c r="Y46" s="45"/>
      <c r="Z46" s="61"/>
      <c r="AA46" s="45"/>
      <c r="AB46" s="117"/>
      <c r="AC46" s="45"/>
      <c r="AD46" s="63"/>
    </row>
    <row r="47" spans="1:30" ht="21" customHeight="1">
      <c r="A47" s="59"/>
      <c r="B47" s="43">
        <v>1</v>
      </c>
      <c r="C47" s="35" t="s">
        <v>101</v>
      </c>
      <c r="D47" s="87">
        <f>AD47+AB47+Z47+X47+V47+T47+S47+Q47+O47+M47+K47+I47+G47+F47</f>
        <v>141811.20000000001</v>
      </c>
      <c r="E47" s="88">
        <v>0</v>
      </c>
      <c r="F47" s="137">
        <f>E47*F45</f>
        <v>0</v>
      </c>
      <c r="G47" s="68">
        <f t="shared" ref="G47:I73" si="73">F47*G45</f>
        <v>0</v>
      </c>
      <c r="H47" s="69">
        <v>0</v>
      </c>
      <c r="I47" s="68">
        <f t="shared" si="73"/>
        <v>0</v>
      </c>
      <c r="J47" s="117">
        <v>0</v>
      </c>
      <c r="K47" s="68">
        <v>0</v>
      </c>
      <c r="L47" s="69">
        <v>0</v>
      </c>
      <c r="M47" s="90">
        <f t="shared" ref="M47" si="74">L47*M45</f>
        <v>0</v>
      </c>
      <c r="N47" s="97">
        <v>60</v>
      </c>
      <c r="O47" s="43">
        <f>N47*O45</f>
        <v>141811.20000000001</v>
      </c>
      <c r="P47" s="69">
        <v>0</v>
      </c>
      <c r="Q47" s="89">
        <f>P47*Q45</f>
        <v>0</v>
      </c>
      <c r="R47" s="69">
        <v>0</v>
      </c>
      <c r="S47" s="89">
        <f>R47*S45</f>
        <v>0</v>
      </c>
      <c r="T47" s="89">
        <f t="shared" ref="T47:V73" si="75">S47*T45</f>
        <v>0</v>
      </c>
      <c r="U47" s="117">
        <v>0</v>
      </c>
      <c r="V47" s="89">
        <f t="shared" si="75"/>
        <v>0</v>
      </c>
      <c r="W47" s="117">
        <v>0</v>
      </c>
      <c r="X47" s="89">
        <f t="shared" ref="X47:Z62" si="76">W47*X45</f>
        <v>0</v>
      </c>
      <c r="Y47" s="117">
        <v>0</v>
      </c>
      <c r="Z47" s="89">
        <f t="shared" si="76"/>
        <v>0</v>
      </c>
      <c r="AA47" s="117">
        <v>0</v>
      </c>
      <c r="AB47" s="89">
        <f t="shared" ref="AB47:AD73" si="77">AA47*AB45</f>
        <v>0</v>
      </c>
      <c r="AC47" s="117">
        <v>0</v>
      </c>
      <c r="AD47" s="89">
        <f t="shared" si="77"/>
        <v>0</v>
      </c>
    </row>
    <row r="48" spans="1:30" ht="18">
      <c r="A48" s="59"/>
      <c r="B48" s="45">
        <v>2</v>
      </c>
      <c r="C48" s="35" t="s">
        <v>102</v>
      </c>
      <c r="D48" s="73">
        <f t="shared" ref="D48:D72" si="78">F48+G48+I48+K48+M48+O48+Q48+S48+T48+V48+X48+Z48+AB48+AD48</f>
        <v>366310.98000000004</v>
      </c>
      <c r="E48" s="69">
        <v>89</v>
      </c>
      <c r="F48" s="61">
        <f>E48*F45</f>
        <v>132383.94</v>
      </c>
      <c r="G48" s="89">
        <f t="shared" si="73"/>
        <v>0</v>
      </c>
      <c r="H48" s="88">
        <v>0</v>
      </c>
      <c r="I48" s="89">
        <f t="shared" si="73"/>
        <v>0</v>
      </c>
      <c r="J48" s="138">
        <v>0</v>
      </c>
      <c r="K48" s="68">
        <v>0</v>
      </c>
      <c r="L48" s="88">
        <v>0</v>
      </c>
      <c r="M48" s="139">
        <f t="shared" ref="M48" si="79">L48*M46</f>
        <v>0</v>
      </c>
      <c r="N48" s="96">
        <v>55</v>
      </c>
      <c r="O48" s="45">
        <f>N48*O45</f>
        <v>129993.60000000001</v>
      </c>
      <c r="P48" s="69">
        <v>0</v>
      </c>
      <c r="Q48" s="68">
        <f>P48*Q45</f>
        <v>0</v>
      </c>
      <c r="R48" s="96">
        <v>128</v>
      </c>
      <c r="S48" s="45">
        <f>R48*S45</f>
        <v>103933.44</v>
      </c>
      <c r="T48" s="89">
        <f t="shared" si="75"/>
        <v>0</v>
      </c>
      <c r="U48" s="117">
        <v>0</v>
      </c>
      <c r="V48" s="89">
        <f t="shared" si="75"/>
        <v>0</v>
      </c>
      <c r="W48" s="117">
        <v>0</v>
      </c>
      <c r="X48" s="89">
        <f t="shared" ref="X48" si="80">W48*X46</f>
        <v>0</v>
      </c>
      <c r="Y48" s="117">
        <v>0</v>
      </c>
      <c r="Z48" s="89">
        <f t="shared" si="76"/>
        <v>0</v>
      </c>
      <c r="AA48" s="117">
        <v>0</v>
      </c>
      <c r="AB48" s="89">
        <f t="shared" si="77"/>
        <v>0</v>
      </c>
      <c r="AC48" s="117">
        <v>0</v>
      </c>
      <c r="AD48" s="89">
        <f t="shared" si="77"/>
        <v>0</v>
      </c>
    </row>
    <row r="49" spans="1:30" ht="18">
      <c r="A49" s="59"/>
      <c r="B49" s="43">
        <v>3</v>
      </c>
      <c r="C49" s="35" t="s">
        <v>103</v>
      </c>
      <c r="D49" s="87">
        <f t="shared" si="78"/>
        <v>668196.6</v>
      </c>
      <c r="E49" s="88">
        <v>70</v>
      </c>
      <c r="F49" s="120">
        <f>E49*F45</f>
        <v>104122.2</v>
      </c>
      <c r="G49" s="89">
        <f t="shared" si="73"/>
        <v>0</v>
      </c>
      <c r="H49" s="88">
        <v>0</v>
      </c>
      <c r="I49" s="89">
        <f t="shared" si="73"/>
        <v>0</v>
      </c>
      <c r="J49" s="138">
        <v>0</v>
      </c>
      <c r="K49" s="68">
        <v>0</v>
      </c>
      <c r="L49" s="88">
        <v>0</v>
      </c>
      <c r="M49" s="139">
        <f t="shared" ref="M49" si="81">L49*M47</f>
        <v>0</v>
      </c>
      <c r="N49" s="97">
        <v>55</v>
      </c>
      <c r="O49" s="43">
        <f>N49*O45</f>
        <v>129993.60000000001</v>
      </c>
      <c r="P49" s="69">
        <v>180</v>
      </c>
      <c r="Q49" s="43">
        <f>P49*Q45</f>
        <v>434080.8</v>
      </c>
      <c r="R49" s="97">
        <v>0</v>
      </c>
      <c r="S49" s="89">
        <f>R49*S45</f>
        <v>0</v>
      </c>
      <c r="T49" s="89">
        <f t="shared" si="75"/>
        <v>0</v>
      </c>
      <c r="U49" s="117">
        <v>0</v>
      </c>
      <c r="V49" s="89">
        <f t="shared" si="75"/>
        <v>0</v>
      </c>
      <c r="W49" s="117">
        <v>0</v>
      </c>
      <c r="X49" s="89">
        <f t="shared" ref="X49" si="82">W49*X47</f>
        <v>0</v>
      </c>
      <c r="Y49" s="117">
        <v>0</v>
      </c>
      <c r="Z49" s="89">
        <f t="shared" si="76"/>
        <v>0</v>
      </c>
      <c r="AA49" s="117">
        <v>0</v>
      </c>
      <c r="AB49" s="89">
        <f t="shared" si="77"/>
        <v>0</v>
      </c>
      <c r="AC49" s="117">
        <v>0</v>
      </c>
      <c r="AD49" s="89">
        <f t="shared" si="77"/>
        <v>0</v>
      </c>
    </row>
    <row r="50" spans="1:30" ht="18">
      <c r="A50" s="59"/>
      <c r="B50" s="65">
        <v>4</v>
      </c>
      <c r="C50" s="35" t="s">
        <v>104</v>
      </c>
      <c r="D50" s="64">
        <f t="shared" si="78"/>
        <v>296087.40000000002</v>
      </c>
      <c r="E50" s="88">
        <v>0</v>
      </c>
      <c r="F50" s="137">
        <f>E50*F45</f>
        <v>0</v>
      </c>
      <c r="G50" s="89">
        <f t="shared" si="73"/>
        <v>0</v>
      </c>
      <c r="H50" s="88">
        <v>0</v>
      </c>
      <c r="I50" s="89">
        <f t="shared" si="73"/>
        <v>0</v>
      </c>
      <c r="J50" s="138">
        <v>0</v>
      </c>
      <c r="K50" s="68">
        <v>0</v>
      </c>
      <c r="L50" s="88">
        <v>0</v>
      </c>
      <c r="M50" s="139">
        <f t="shared" ref="M50" si="83">L50*M48</f>
        <v>0</v>
      </c>
      <c r="N50" s="95">
        <v>60</v>
      </c>
      <c r="O50" s="65">
        <f>N50*O45</f>
        <v>141811.20000000001</v>
      </c>
      <c r="P50" s="69">
        <v>0</v>
      </c>
      <c r="Q50" s="64">
        <f>P50*Q45</f>
        <v>0</v>
      </c>
      <c r="R50" s="95">
        <v>190</v>
      </c>
      <c r="S50" s="65">
        <f>R50*S45</f>
        <v>154276.20000000001</v>
      </c>
      <c r="T50" s="89">
        <f t="shared" si="75"/>
        <v>0</v>
      </c>
      <c r="U50" s="117">
        <v>0</v>
      </c>
      <c r="V50" s="89">
        <f t="shared" si="75"/>
        <v>0</v>
      </c>
      <c r="W50" s="117">
        <v>0</v>
      </c>
      <c r="X50" s="89">
        <f t="shared" ref="X50" si="84">W50*X48</f>
        <v>0</v>
      </c>
      <c r="Y50" s="117">
        <v>0</v>
      </c>
      <c r="Z50" s="89">
        <f t="shared" si="76"/>
        <v>0</v>
      </c>
      <c r="AA50" s="117">
        <v>0</v>
      </c>
      <c r="AB50" s="89">
        <f t="shared" si="77"/>
        <v>0</v>
      </c>
      <c r="AC50" s="117">
        <v>0</v>
      </c>
      <c r="AD50" s="89">
        <f t="shared" si="77"/>
        <v>0</v>
      </c>
    </row>
    <row r="51" spans="1:30" ht="18">
      <c r="A51" s="59"/>
      <c r="B51" s="45">
        <v>5</v>
      </c>
      <c r="C51" s="35" t="s">
        <v>105</v>
      </c>
      <c r="D51" s="68">
        <f t="shared" si="78"/>
        <v>255488.40000000002</v>
      </c>
      <c r="E51" s="88">
        <v>0</v>
      </c>
      <c r="F51" s="137">
        <f>E51*F45</f>
        <v>0</v>
      </c>
      <c r="G51" s="89">
        <f t="shared" si="73"/>
        <v>0</v>
      </c>
      <c r="H51" s="88">
        <v>0</v>
      </c>
      <c r="I51" s="89">
        <f t="shared" si="73"/>
        <v>0</v>
      </c>
      <c r="J51" s="138">
        <v>0</v>
      </c>
      <c r="K51" s="68">
        <v>0</v>
      </c>
      <c r="L51" s="88">
        <v>0</v>
      </c>
      <c r="M51" s="139">
        <f t="shared" ref="M51" si="85">L51*M49</f>
        <v>0</v>
      </c>
      <c r="N51" s="96">
        <v>60</v>
      </c>
      <c r="O51" s="45">
        <f>N51*O45</f>
        <v>141811.20000000001</v>
      </c>
      <c r="P51" s="69">
        <v>0</v>
      </c>
      <c r="Q51" s="68">
        <f>P51*Q45</f>
        <v>0</v>
      </c>
      <c r="R51" s="96">
        <v>140</v>
      </c>
      <c r="S51" s="45">
        <f>R51*S45</f>
        <v>113677.2</v>
      </c>
      <c r="T51" s="89">
        <f t="shared" si="75"/>
        <v>0</v>
      </c>
      <c r="U51" s="117">
        <v>0</v>
      </c>
      <c r="V51" s="89">
        <f t="shared" si="75"/>
        <v>0</v>
      </c>
      <c r="W51" s="117">
        <v>0</v>
      </c>
      <c r="X51" s="89">
        <f t="shared" ref="X51" si="86">W51*X49</f>
        <v>0</v>
      </c>
      <c r="Y51" s="117">
        <v>0</v>
      </c>
      <c r="Z51" s="89">
        <f t="shared" si="76"/>
        <v>0</v>
      </c>
      <c r="AA51" s="117">
        <v>0</v>
      </c>
      <c r="AB51" s="89">
        <f t="shared" si="77"/>
        <v>0</v>
      </c>
      <c r="AC51" s="117">
        <v>0</v>
      </c>
      <c r="AD51" s="89">
        <f t="shared" si="77"/>
        <v>0</v>
      </c>
    </row>
    <row r="52" spans="1:30" ht="18">
      <c r="A52" s="59"/>
      <c r="B52" s="45">
        <v>6</v>
      </c>
      <c r="C52" s="35" t="s">
        <v>106</v>
      </c>
      <c r="D52" s="68">
        <f t="shared" si="78"/>
        <v>279847.80000000005</v>
      </c>
      <c r="E52" s="88">
        <v>0</v>
      </c>
      <c r="F52" s="137">
        <f>E52*F45</f>
        <v>0</v>
      </c>
      <c r="G52" s="89">
        <f t="shared" si="73"/>
        <v>0</v>
      </c>
      <c r="H52" s="88">
        <v>0</v>
      </c>
      <c r="I52" s="89">
        <f t="shared" si="73"/>
        <v>0</v>
      </c>
      <c r="J52" s="138">
        <v>0</v>
      </c>
      <c r="K52" s="68">
        <v>0</v>
      </c>
      <c r="L52" s="88">
        <v>0</v>
      </c>
      <c r="M52" s="139">
        <f t="shared" ref="M52" si="87">L52*M50</f>
        <v>0</v>
      </c>
      <c r="N52" s="96">
        <v>60</v>
      </c>
      <c r="O52" s="45">
        <f>N52*O45</f>
        <v>141811.20000000001</v>
      </c>
      <c r="P52" s="69">
        <v>0</v>
      </c>
      <c r="Q52" s="68">
        <f>P52*Q45</f>
        <v>0</v>
      </c>
      <c r="R52" s="96">
        <v>170</v>
      </c>
      <c r="S52" s="45">
        <f>R52*S45</f>
        <v>138036.6</v>
      </c>
      <c r="T52" s="89">
        <f t="shared" si="75"/>
        <v>0</v>
      </c>
      <c r="U52" s="117">
        <v>0</v>
      </c>
      <c r="V52" s="89">
        <f t="shared" si="75"/>
        <v>0</v>
      </c>
      <c r="W52" s="117">
        <v>0</v>
      </c>
      <c r="X52" s="89">
        <f t="shared" ref="X52" si="88">W52*X50</f>
        <v>0</v>
      </c>
      <c r="Y52" s="117">
        <v>0</v>
      </c>
      <c r="Z52" s="89">
        <f t="shared" si="76"/>
        <v>0</v>
      </c>
      <c r="AA52" s="117">
        <v>0</v>
      </c>
      <c r="AB52" s="89">
        <f t="shared" si="77"/>
        <v>0</v>
      </c>
      <c r="AC52" s="117">
        <v>0</v>
      </c>
      <c r="AD52" s="89">
        <f t="shared" si="77"/>
        <v>0</v>
      </c>
    </row>
    <row r="53" spans="1:30" ht="18">
      <c r="A53" s="59"/>
      <c r="B53" s="42">
        <v>7</v>
      </c>
      <c r="C53" s="35" t="s">
        <v>107</v>
      </c>
      <c r="D53" s="72">
        <f t="shared" si="78"/>
        <v>271728</v>
      </c>
      <c r="E53" s="88">
        <v>0</v>
      </c>
      <c r="F53" s="137">
        <f>E53*F45</f>
        <v>0</v>
      </c>
      <c r="G53" s="89">
        <f t="shared" si="73"/>
        <v>0</v>
      </c>
      <c r="H53" s="88">
        <v>0</v>
      </c>
      <c r="I53" s="89">
        <f t="shared" si="73"/>
        <v>0</v>
      </c>
      <c r="J53" s="138">
        <v>0</v>
      </c>
      <c r="K53" s="68">
        <v>0</v>
      </c>
      <c r="L53" s="88">
        <v>0</v>
      </c>
      <c r="M53" s="139">
        <f t="shared" ref="M53" si="89">L53*M51</f>
        <v>0</v>
      </c>
      <c r="N53" s="127">
        <v>60</v>
      </c>
      <c r="O53" s="42">
        <f>N53*O45</f>
        <v>141811.20000000001</v>
      </c>
      <c r="P53" s="69">
        <v>0</v>
      </c>
      <c r="Q53" s="72">
        <f>P53*Q45</f>
        <v>0</v>
      </c>
      <c r="R53" s="127">
        <v>160</v>
      </c>
      <c r="S53" s="42">
        <f>R53*S45</f>
        <v>129916.8</v>
      </c>
      <c r="T53" s="89">
        <f t="shared" si="75"/>
        <v>0</v>
      </c>
      <c r="U53" s="117">
        <v>0</v>
      </c>
      <c r="V53" s="89">
        <f t="shared" si="75"/>
        <v>0</v>
      </c>
      <c r="W53" s="117">
        <v>0</v>
      </c>
      <c r="X53" s="89">
        <f t="shared" ref="X53" si="90">W53*X51</f>
        <v>0</v>
      </c>
      <c r="Y53" s="117">
        <v>0</v>
      </c>
      <c r="Z53" s="89">
        <f t="shared" si="76"/>
        <v>0</v>
      </c>
      <c r="AA53" s="117">
        <v>0</v>
      </c>
      <c r="AB53" s="89">
        <f t="shared" si="77"/>
        <v>0</v>
      </c>
      <c r="AC53" s="117">
        <v>0</v>
      </c>
      <c r="AD53" s="89">
        <f t="shared" si="77"/>
        <v>0</v>
      </c>
    </row>
    <row r="54" spans="1:30" ht="18">
      <c r="A54" s="59"/>
      <c r="B54" s="45">
        <v>8</v>
      </c>
      <c r="C54" s="35" t="s">
        <v>108</v>
      </c>
      <c r="D54" s="68">
        <f t="shared" si="78"/>
        <v>399849.66</v>
      </c>
      <c r="E54" s="69">
        <v>0</v>
      </c>
      <c r="F54" s="119">
        <f>E54*F45</f>
        <v>0</v>
      </c>
      <c r="G54" s="68">
        <f t="shared" si="73"/>
        <v>0</v>
      </c>
      <c r="H54" s="69">
        <v>0</v>
      </c>
      <c r="I54" s="68">
        <f t="shared" si="73"/>
        <v>0</v>
      </c>
      <c r="J54" s="117">
        <v>0</v>
      </c>
      <c r="K54" s="68">
        <v>0</v>
      </c>
      <c r="L54" s="69">
        <v>0</v>
      </c>
      <c r="M54" s="90">
        <f t="shared" ref="M54" si="91">L54*M52</f>
        <v>0</v>
      </c>
      <c r="N54" s="96">
        <v>96</v>
      </c>
      <c r="O54" s="45">
        <f>N54*O45</f>
        <v>226897.91999999998</v>
      </c>
      <c r="P54" s="69">
        <v>0</v>
      </c>
      <c r="Q54" s="68">
        <f>P54*Q45</f>
        <v>0</v>
      </c>
      <c r="R54" s="96">
        <v>213</v>
      </c>
      <c r="S54" s="45">
        <f>R54*S45</f>
        <v>172951.74</v>
      </c>
      <c r="T54" s="68">
        <f t="shared" si="75"/>
        <v>0</v>
      </c>
      <c r="U54" s="117">
        <v>0</v>
      </c>
      <c r="V54" s="68">
        <f t="shared" si="75"/>
        <v>0</v>
      </c>
      <c r="W54" s="117">
        <v>0</v>
      </c>
      <c r="X54" s="68">
        <f t="shared" ref="X54" si="92">W54*X52</f>
        <v>0</v>
      </c>
      <c r="Y54" s="117">
        <v>0</v>
      </c>
      <c r="Z54" s="68">
        <f t="shared" si="76"/>
        <v>0</v>
      </c>
      <c r="AA54" s="117">
        <v>0</v>
      </c>
      <c r="AB54" s="68">
        <f t="shared" si="77"/>
        <v>0</v>
      </c>
      <c r="AC54" s="117">
        <v>0</v>
      </c>
      <c r="AD54" s="68">
        <f t="shared" si="77"/>
        <v>0</v>
      </c>
    </row>
    <row r="55" spans="1:30" ht="18">
      <c r="A55" s="59"/>
      <c r="B55" s="45">
        <v>9</v>
      </c>
      <c r="C55" s="35" t="s">
        <v>109</v>
      </c>
      <c r="D55" s="68">
        <f t="shared" si="78"/>
        <v>239248.80000000002</v>
      </c>
      <c r="E55" s="69">
        <v>0</v>
      </c>
      <c r="F55" s="119">
        <f>E55*F45</f>
        <v>0</v>
      </c>
      <c r="G55" s="68">
        <f t="shared" si="73"/>
        <v>0</v>
      </c>
      <c r="H55" s="69">
        <v>0</v>
      </c>
      <c r="I55" s="68">
        <f t="shared" si="73"/>
        <v>0</v>
      </c>
      <c r="J55" s="117">
        <v>0</v>
      </c>
      <c r="K55" s="68">
        <v>0</v>
      </c>
      <c r="L55" s="69">
        <v>0</v>
      </c>
      <c r="M55" s="90">
        <f t="shared" ref="M55" si="93">L55*M53</f>
        <v>0</v>
      </c>
      <c r="N55" s="96">
        <v>60</v>
      </c>
      <c r="O55" s="45">
        <f>N55*O45</f>
        <v>141811.20000000001</v>
      </c>
      <c r="P55" s="69">
        <v>0</v>
      </c>
      <c r="Q55" s="68">
        <f>P55*Q45</f>
        <v>0</v>
      </c>
      <c r="R55" s="96">
        <v>120</v>
      </c>
      <c r="S55" s="45">
        <f>R55*S45</f>
        <v>97437.6</v>
      </c>
      <c r="T55" s="68">
        <f t="shared" si="75"/>
        <v>0</v>
      </c>
      <c r="U55" s="117">
        <v>0</v>
      </c>
      <c r="V55" s="68">
        <f t="shared" si="75"/>
        <v>0</v>
      </c>
      <c r="W55" s="117">
        <v>0</v>
      </c>
      <c r="X55" s="68">
        <f t="shared" ref="X55" si="94">W55*X53</f>
        <v>0</v>
      </c>
      <c r="Y55" s="117">
        <v>0</v>
      </c>
      <c r="Z55" s="68">
        <f t="shared" si="76"/>
        <v>0</v>
      </c>
      <c r="AA55" s="117">
        <v>0</v>
      </c>
      <c r="AB55" s="68">
        <f t="shared" si="77"/>
        <v>0</v>
      </c>
      <c r="AC55" s="117">
        <v>0</v>
      </c>
      <c r="AD55" s="68">
        <f t="shared" si="77"/>
        <v>0</v>
      </c>
    </row>
    <row r="56" spans="1:30" ht="18">
      <c r="A56" s="59"/>
      <c r="B56" s="45">
        <v>10</v>
      </c>
      <c r="C56" s="35" t="s">
        <v>110</v>
      </c>
      <c r="D56" s="68">
        <f t="shared" si="78"/>
        <v>247368.60000000003</v>
      </c>
      <c r="E56" s="69">
        <v>0</v>
      </c>
      <c r="F56" s="119">
        <f>E56*F45</f>
        <v>0</v>
      </c>
      <c r="G56" s="68">
        <f t="shared" si="73"/>
        <v>0</v>
      </c>
      <c r="H56" s="69">
        <v>0</v>
      </c>
      <c r="I56" s="68">
        <f t="shared" si="73"/>
        <v>0</v>
      </c>
      <c r="J56" s="117">
        <v>0</v>
      </c>
      <c r="K56" s="68">
        <v>0</v>
      </c>
      <c r="L56" s="69">
        <v>0</v>
      </c>
      <c r="M56" s="90">
        <f t="shared" ref="M56" si="95">L56*M54</f>
        <v>0</v>
      </c>
      <c r="N56" s="96">
        <v>60</v>
      </c>
      <c r="O56" s="45">
        <f>N56*O45</f>
        <v>141811.20000000001</v>
      </c>
      <c r="P56" s="69">
        <v>0</v>
      </c>
      <c r="Q56" s="68">
        <f>P56*Q45</f>
        <v>0</v>
      </c>
      <c r="R56" s="96">
        <v>130</v>
      </c>
      <c r="S56" s="45">
        <f>R56*S45</f>
        <v>105557.40000000001</v>
      </c>
      <c r="T56" s="68">
        <f t="shared" si="75"/>
        <v>0</v>
      </c>
      <c r="U56" s="117">
        <v>0</v>
      </c>
      <c r="V56" s="68">
        <f t="shared" si="75"/>
        <v>0</v>
      </c>
      <c r="W56" s="117">
        <v>0</v>
      </c>
      <c r="X56" s="68">
        <f t="shared" ref="X56" si="96">W56*X54</f>
        <v>0</v>
      </c>
      <c r="Y56" s="117">
        <v>0</v>
      </c>
      <c r="Z56" s="68">
        <f t="shared" si="76"/>
        <v>0</v>
      </c>
      <c r="AA56" s="117">
        <v>0</v>
      </c>
      <c r="AB56" s="68">
        <f t="shared" si="77"/>
        <v>0</v>
      </c>
      <c r="AC56" s="117">
        <v>0</v>
      </c>
      <c r="AD56" s="68">
        <f t="shared" si="77"/>
        <v>0</v>
      </c>
    </row>
    <row r="57" spans="1:30" ht="18">
      <c r="A57" s="59"/>
      <c r="B57" s="45">
        <v>11</v>
      </c>
      <c r="C57" s="35" t="s">
        <v>111</v>
      </c>
      <c r="D57" s="68">
        <f t="shared" si="78"/>
        <v>296087.40000000002</v>
      </c>
      <c r="E57" s="69">
        <v>0</v>
      </c>
      <c r="F57" s="119">
        <f>E57*F45</f>
        <v>0</v>
      </c>
      <c r="G57" s="68">
        <f t="shared" si="73"/>
        <v>0</v>
      </c>
      <c r="H57" s="69">
        <v>0</v>
      </c>
      <c r="I57" s="68">
        <f t="shared" si="73"/>
        <v>0</v>
      </c>
      <c r="J57" s="117">
        <v>0</v>
      </c>
      <c r="K57" s="68">
        <v>0</v>
      </c>
      <c r="L57" s="69">
        <v>0</v>
      </c>
      <c r="M57" s="90">
        <f t="shared" ref="M57" si="97">L57*M55</f>
        <v>0</v>
      </c>
      <c r="N57" s="96">
        <v>60</v>
      </c>
      <c r="O57" s="45">
        <f>N57*O45</f>
        <v>141811.20000000001</v>
      </c>
      <c r="P57" s="69">
        <v>0</v>
      </c>
      <c r="Q57" s="68">
        <f>P57*Q45</f>
        <v>0</v>
      </c>
      <c r="R57" s="96">
        <v>190</v>
      </c>
      <c r="S57" s="45">
        <f>R57*S45</f>
        <v>154276.20000000001</v>
      </c>
      <c r="T57" s="68">
        <f t="shared" si="75"/>
        <v>0</v>
      </c>
      <c r="U57" s="117">
        <v>0</v>
      </c>
      <c r="V57" s="68">
        <f t="shared" si="75"/>
        <v>0</v>
      </c>
      <c r="W57" s="117">
        <v>0</v>
      </c>
      <c r="X57" s="68">
        <f t="shared" ref="X57" si="98">W57*X55</f>
        <v>0</v>
      </c>
      <c r="Y57" s="117">
        <v>0</v>
      </c>
      <c r="Z57" s="68">
        <f t="shared" si="76"/>
        <v>0</v>
      </c>
      <c r="AA57" s="117">
        <v>0</v>
      </c>
      <c r="AB57" s="68">
        <f t="shared" si="77"/>
        <v>0</v>
      </c>
      <c r="AC57" s="117">
        <v>0</v>
      </c>
      <c r="AD57" s="68">
        <f t="shared" si="77"/>
        <v>0</v>
      </c>
    </row>
    <row r="58" spans="1:30" ht="18">
      <c r="A58" s="59"/>
      <c r="B58" s="45">
        <v>12</v>
      </c>
      <c r="C58" s="35" t="s">
        <v>112</v>
      </c>
      <c r="D58" s="68">
        <f t="shared" si="78"/>
        <v>244120.68</v>
      </c>
      <c r="E58" s="88">
        <v>0</v>
      </c>
      <c r="F58" s="137">
        <f>E58*F45</f>
        <v>0</v>
      </c>
      <c r="G58" s="89">
        <f t="shared" si="73"/>
        <v>0</v>
      </c>
      <c r="H58" s="88">
        <v>0</v>
      </c>
      <c r="I58" s="89">
        <f t="shared" si="73"/>
        <v>0</v>
      </c>
      <c r="J58" s="138">
        <v>0</v>
      </c>
      <c r="K58" s="68">
        <v>0</v>
      </c>
      <c r="L58" s="88">
        <v>0</v>
      </c>
      <c r="M58" s="139">
        <f t="shared" ref="M58" si="99">L58*M56</f>
        <v>0</v>
      </c>
      <c r="N58" s="96">
        <v>60</v>
      </c>
      <c r="O58" s="45">
        <f>N58*O45</f>
        <v>141811.20000000001</v>
      </c>
      <c r="P58" s="69">
        <v>0</v>
      </c>
      <c r="Q58" s="68">
        <f>P58*Q45</f>
        <v>0</v>
      </c>
      <c r="R58" s="140">
        <v>126</v>
      </c>
      <c r="S58" s="141">
        <f>R58*S45</f>
        <v>102309.48</v>
      </c>
      <c r="T58" s="89">
        <f t="shared" si="75"/>
        <v>0</v>
      </c>
      <c r="U58" s="117">
        <v>0</v>
      </c>
      <c r="V58" s="89">
        <f t="shared" si="75"/>
        <v>0</v>
      </c>
      <c r="W58" s="117">
        <v>0</v>
      </c>
      <c r="X58" s="89">
        <f t="shared" ref="X58" si="100">W58*X56</f>
        <v>0</v>
      </c>
      <c r="Y58" s="117">
        <v>0</v>
      </c>
      <c r="Z58" s="89">
        <f t="shared" si="76"/>
        <v>0</v>
      </c>
      <c r="AA58" s="117">
        <v>0</v>
      </c>
      <c r="AB58" s="89">
        <f t="shared" si="77"/>
        <v>0</v>
      </c>
      <c r="AC58" s="117">
        <v>0</v>
      </c>
      <c r="AD58" s="89">
        <f t="shared" si="77"/>
        <v>0</v>
      </c>
    </row>
    <row r="59" spans="1:30" ht="18">
      <c r="A59" s="59"/>
      <c r="B59" s="45">
        <v>13</v>
      </c>
      <c r="C59" s="35" t="s">
        <v>113</v>
      </c>
      <c r="D59" s="68">
        <f t="shared" si="78"/>
        <v>163559.1</v>
      </c>
      <c r="E59" s="88">
        <v>0</v>
      </c>
      <c r="F59" s="137">
        <f>E59*F45</f>
        <v>0</v>
      </c>
      <c r="G59" s="89">
        <f t="shared" si="73"/>
        <v>0</v>
      </c>
      <c r="H59" s="88">
        <v>0</v>
      </c>
      <c r="I59" s="89">
        <f t="shared" si="73"/>
        <v>0</v>
      </c>
      <c r="J59" s="138">
        <v>0</v>
      </c>
      <c r="K59" s="68">
        <v>0</v>
      </c>
      <c r="L59" s="88">
        <v>0</v>
      </c>
      <c r="M59" s="139">
        <f t="shared" ref="M59" si="101">L59*M57</f>
        <v>0</v>
      </c>
      <c r="N59" s="96">
        <v>40</v>
      </c>
      <c r="O59" s="45">
        <f>N59*O45</f>
        <v>94540.800000000003</v>
      </c>
      <c r="P59" s="69">
        <v>0</v>
      </c>
      <c r="Q59" s="68">
        <f>P59*Q45</f>
        <v>0</v>
      </c>
      <c r="R59" s="140">
        <v>85</v>
      </c>
      <c r="S59" s="141">
        <f>R59*S45</f>
        <v>69018.3</v>
      </c>
      <c r="T59" s="89">
        <f t="shared" si="75"/>
        <v>0</v>
      </c>
      <c r="U59" s="117">
        <v>0</v>
      </c>
      <c r="V59" s="89">
        <f t="shared" si="75"/>
        <v>0</v>
      </c>
      <c r="W59" s="117">
        <v>0</v>
      </c>
      <c r="X59" s="89">
        <f t="shared" ref="X59" si="102">W59*X57</f>
        <v>0</v>
      </c>
      <c r="Y59" s="117">
        <v>0</v>
      </c>
      <c r="Z59" s="89">
        <f t="shared" si="76"/>
        <v>0</v>
      </c>
      <c r="AA59" s="117">
        <v>0</v>
      </c>
      <c r="AB59" s="89">
        <f t="shared" si="77"/>
        <v>0</v>
      </c>
      <c r="AC59" s="117">
        <v>0</v>
      </c>
      <c r="AD59" s="89">
        <f t="shared" si="77"/>
        <v>0</v>
      </c>
    </row>
    <row r="60" spans="1:30" ht="18">
      <c r="A60" s="59"/>
      <c r="B60" s="45">
        <v>14</v>
      </c>
      <c r="C60" s="35" t="s">
        <v>114</v>
      </c>
      <c r="D60" s="68">
        <f t="shared" si="78"/>
        <v>159499.20000000001</v>
      </c>
      <c r="E60" s="88">
        <v>0</v>
      </c>
      <c r="F60" s="137">
        <f>E60*F45</f>
        <v>0</v>
      </c>
      <c r="G60" s="89">
        <f t="shared" si="73"/>
        <v>0</v>
      </c>
      <c r="H60" s="88">
        <v>0</v>
      </c>
      <c r="I60" s="89">
        <f t="shared" si="73"/>
        <v>0</v>
      </c>
      <c r="J60" s="138">
        <v>0</v>
      </c>
      <c r="K60" s="68">
        <v>0</v>
      </c>
      <c r="L60" s="88">
        <v>0</v>
      </c>
      <c r="M60" s="139">
        <f t="shared" ref="M60" si="103">L60*M58</f>
        <v>0</v>
      </c>
      <c r="N60" s="96">
        <v>40</v>
      </c>
      <c r="O60" s="45">
        <f>N60*O45</f>
        <v>94540.800000000003</v>
      </c>
      <c r="P60" s="69">
        <v>0</v>
      </c>
      <c r="Q60" s="68">
        <f>P60*Q45</f>
        <v>0</v>
      </c>
      <c r="R60" s="140">
        <v>80</v>
      </c>
      <c r="S60" s="141">
        <f>R60*S45</f>
        <v>64958.400000000001</v>
      </c>
      <c r="T60" s="89">
        <f t="shared" si="75"/>
        <v>0</v>
      </c>
      <c r="U60" s="117">
        <v>0</v>
      </c>
      <c r="V60" s="89">
        <f t="shared" si="75"/>
        <v>0</v>
      </c>
      <c r="W60" s="117">
        <v>0</v>
      </c>
      <c r="X60" s="89">
        <f t="shared" ref="X60" si="104">W60*X58</f>
        <v>0</v>
      </c>
      <c r="Y60" s="117">
        <v>0</v>
      </c>
      <c r="Z60" s="89">
        <f t="shared" si="76"/>
        <v>0</v>
      </c>
      <c r="AA60" s="117">
        <v>0</v>
      </c>
      <c r="AB60" s="89">
        <f t="shared" si="77"/>
        <v>0</v>
      </c>
      <c r="AC60" s="117">
        <v>0</v>
      </c>
      <c r="AD60" s="89">
        <f t="shared" si="77"/>
        <v>0</v>
      </c>
    </row>
    <row r="61" spans="1:30" ht="18">
      <c r="A61" s="59"/>
      <c r="B61" s="45">
        <v>15</v>
      </c>
      <c r="C61" s="35" t="s">
        <v>115</v>
      </c>
      <c r="D61" s="68">
        <f t="shared" si="78"/>
        <v>937145.6</v>
      </c>
      <c r="E61" s="88">
        <v>0</v>
      </c>
      <c r="F61" s="137">
        <f>E61*F45</f>
        <v>0</v>
      </c>
      <c r="G61" s="89">
        <f t="shared" si="73"/>
        <v>0</v>
      </c>
      <c r="H61" s="88">
        <v>0</v>
      </c>
      <c r="I61" s="89">
        <f t="shared" si="73"/>
        <v>0</v>
      </c>
      <c r="J61" s="138">
        <v>0</v>
      </c>
      <c r="K61" s="68">
        <v>0</v>
      </c>
      <c r="L61" s="88">
        <v>0</v>
      </c>
      <c r="M61" s="139">
        <f t="shared" ref="M61" si="105">L61*M59</f>
        <v>0</v>
      </c>
      <c r="N61" s="96">
        <v>70</v>
      </c>
      <c r="O61" s="45">
        <f>N61*O45</f>
        <v>165446.39999999999</v>
      </c>
      <c r="P61" s="69">
        <v>320</v>
      </c>
      <c r="Q61" s="45">
        <f>P61*Q45</f>
        <v>771699.19999999995</v>
      </c>
      <c r="R61" s="96">
        <v>0</v>
      </c>
      <c r="S61" s="68">
        <f>R61*S45</f>
        <v>0</v>
      </c>
      <c r="T61" s="89">
        <f t="shared" si="75"/>
        <v>0</v>
      </c>
      <c r="U61" s="117">
        <v>0</v>
      </c>
      <c r="V61" s="89">
        <f t="shared" si="75"/>
        <v>0</v>
      </c>
      <c r="W61" s="117">
        <v>0</v>
      </c>
      <c r="X61" s="89">
        <f t="shared" ref="X61" si="106">W61*X59</f>
        <v>0</v>
      </c>
      <c r="Y61" s="117">
        <v>0</v>
      </c>
      <c r="Z61" s="89">
        <f t="shared" si="76"/>
        <v>0</v>
      </c>
      <c r="AA61" s="117">
        <v>0</v>
      </c>
      <c r="AB61" s="89">
        <f t="shared" si="77"/>
        <v>0</v>
      </c>
      <c r="AC61" s="117">
        <v>0</v>
      </c>
      <c r="AD61" s="89">
        <f t="shared" si="77"/>
        <v>0</v>
      </c>
    </row>
    <row r="62" spans="1:30" ht="18">
      <c r="A62" s="59"/>
      <c r="B62" s="45">
        <v>16</v>
      </c>
      <c r="C62" s="35" t="s">
        <v>116</v>
      </c>
      <c r="D62" s="68">
        <f t="shared" si="78"/>
        <v>233115.06</v>
      </c>
      <c r="E62" s="88">
        <v>0</v>
      </c>
      <c r="F62" s="137">
        <f>E62*F45</f>
        <v>0</v>
      </c>
      <c r="G62" s="89">
        <f t="shared" si="73"/>
        <v>0</v>
      </c>
      <c r="H62" s="88">
        <v>0</v>
      </c>
      <c r="I62" s="89">
        <f t="shared" si="73"/>
        <v>0</v>
      </c>
      <c r="J62" s="138">
        <v>0</v>
      </c>
      <c r="K62" s="68">
        <v>0</v>
      </c>
      <c r="L62" s="88">
        <v>0</v>
      </c>
      <c r="M62" s="139">
        <f t="shared" ref="M62" si="107">L62*M60</f>
        <v>0</v>
      </c>
      <c r="N62" s="96">
        <v>55</v>
      </c>
      <c r="O62" s="45">
        <f>N62*O45</f>
        <v>129993.60000000001</v>
      </c>
      <c r="P62" s="69">
        <v>0</v>
      </c>
      <c r="Q62" s="68">
        <f>P62*Q45</f>
        <v>0</v>
      </c>
      <c r="R62" s="96">
        <v>127</v>
      </c>
      <c r="S62" s="45">
        <f>R62*S45</f>
        <v>103121.46</v>
      </c>
      <c r="T62" s="89">
        <f t="shared" si="75"/>
        <v>0</v>
      </c>
      <c r="U62" s="117">
        <v>0</v>
      </c>
      <c r="V62" s="89">
        <f t="shared" si="75"/>
        <v>0</v>
      </c>
      <c r="W62" s="117">
        <v>0</v>
      </c>
      <c r="X62" s="89">
        <f t="shared" ref="X62" si="108">W62*X60</f>
        <v>0</v>
      </c>
      <c r="Y62" s="117">
        <v>0</v>
      </c>
      <c r="Z62" s="89">
        <f t="shared" si="76"/>
        <v>0</v>
      </c>
      <c r="AA62" s="117">
        <v>0</v>
      </c>
      <c r="AB62" s="89">
        <f t="shared" si="77"/>
        <v>0</v>
      </c>
      <c r="AC62" s="117">
        <v>0</v>
      </c>
      <c r="AD62" s="89">
        <f t="shared" si="77"/>
        <v>0</v>
      </c>
    </row>
    <row r="63" spans="1:30" ht="18">
      <c r="A63" s="59"/>
      <c r="B63" s="45">
        <v>17</v>
      </c>
      <c r="C63" s="35" t="s">
        <v>117</v>
      </c>
      <c r="D63" s="68">
        <f t="shared" si="78"/>
        <v>129993.60000000001</v>
      </c>
      <c r="E63" s="88">
        <v>0</v>
      </c>
      <c r="F63" s="137">
        <f>E63*F45</f>
        <v>0</v>
      </c>
      <c r="G63" s="89">
        <f t="shared" si="73"/>
        <v>0</v>
      </c>
      <c r="H63" s="88">
        <v>0</v>
      </c>
      <c r="I63" s="89">
        <f t="shared" si="73"/>
        <v>0</v>
      </c>
      <c r="J63" s="138">
        <v>0</v>
      </c>
      <c r="K63" s="68">
        <v>0</v>
      </c>
      <c r="L63" s="88">
        <v>0</v>
      </c>
      <c r="M63" s="139">
        <f t="shared" ref="M63" si="109">L63*M61</f>
        <v>0</v>
      </c>
      <c r="N63" s="96">
        <v>55</v>
      </c>
      <c r="O63" s="45">
        <f>N63*O45</f>
        <v>129993.60000000001</v>
      </c>
      <c r="P63" s="69">
        <v>0</v>
      </c>
      <c r="Q63" s="68">
        <f>P63*Q45</f>
        <v>0</v>
      </c>
      <c r="R63" s="96">
        <v>0</v>
      </c>
      <c r="S63" s="68">
        <f>R63*S45</f>
        <v>0</v>
      </c>
      <c r="T63" s="89">
        <f t="shared" si="75"/>
        <v>0</v>
      </c>
      <c r="U63" s="117">
        <v>0</v>
      </c>
      <c r="V63" s="89">
        <f t="shared" si="75"/>
        <v>0</v>
      </c>
      <c r="W63" s="117">
        <v>0</v>
      </c>
      <c r="X63" s="89">
        <f t="shared" ref="X63" si="110">W63*X61</f>
        <v>0</v>
      </c>
      <c r="Y63" s="117">
        <v>0</v>
      </c>
      <c r="Z63" s="89">
        <f t="shared" ref="Z63:Z73" si="111">Y63*Z61</f>
        <v>0</v>
      </c>
      <c r="AA63" s="117">
        <v>0</v>
      </c>
      <c r="AB63" s="89">
        <f t="shared" si="77"/>
        <v>0</v>
      </c>
      <c r="AC63" s="117">
        <v>0</v>
      </c>
      <c r="AD63" s="89">
        <f t="shared" si="77"/>
        <v>0</v>
      </c>
    </row>
    <row r="64" spans="1:30" ht="21" customHeight="1">
      <c r="A64" s="59"/>
      <c r="B64" s="45">
        <v>18</v>
      </c>
      <c r="C64" s="37" t="s">
        <v>118</v>
      </c>
      <c r="D64" s="68">
        <f t="shared" si="78"/>
        <v>92291.4</v>
      </c>
      <c r="E64" s="88">
        <v>0</v>
      </c>
      <c r="F64" s="137">
        <f>E64*F45</f>
        <v>0</v>
      </c>
      <c r="G64" s="89">
        <f t="shared" si="73"/>
        <v>0</v>
      </c>
      <c r="H64" s="88">
        <v>0</v>
      </c>
      <c r="I64" s="89">
        <f t="shared" si="73"/>
        <v>0</v>
      </c>
      <c r="J64" s="138">
        <v>0</v>
      </c>
      <c r="K64" s="68">
        <v>0</v>
      </c>
      <c r="L64" s="88">
        <v>0</v>
      </c>
      <c r="M64" s="139">
        <f t="shared" ref="M64" si="112">L64*M62</f>
        <v>0</v>
      </c>
      <c r="N64" s="96">
        <v>15</v>
      </c>
      <c r="O64" s="45">
        <f>N64*O45</f>
        <v>35452.800000000003</v>
      </c>
      <c r="P64" s="69">
        <v>0</v>
      </c>
      <c r="Q64" s="68">
        <f>P64*Q45</f>
        <v>0</v>
      </c>
      <c r="R64" s="96">
        <v>70</v>
      </c>
      <c r="S64" s="45">
        <f>R64*S45</f>
        <v>56838.6</v>
      </c>
      <c r="T64" s="89">
        <f t="shared" si="75"/>
        <v>0</v>
      </c>
      <c r="U64" s="117">
        <v>0</v>
      </c>
      <c r="V64" s="89">
        <f t="shared" si="75"/>
        <v>0</v>
      </c>
      <c r="W64" s="117">
        <v>0</v>
      </c>
      <c r="X64" s="89">
        <f t="shared" ref="X64" si="113">W64*X62</f>
        <v>0</v>
      </c>
      <c r="Y64" s="117">
        <v>0</v>
      </c>
      <c r="Z64" s="89">
        <f t="shared" si="111"/>
        <v>0</v>
      </c>
      <c r="AA64" s="117">
        <v>0</v>
      </c>
      <c r="AB64" s="89">
        <f t="shared" si="77"/>
        <v>0</v>
      </c>
      <c r="AC64" s="117">
        <v>0</v>
      </c>
      <c r="AD64" s="89">
        <f t="shared" si="77"/>
        <v>0</v>
      </c>
    </row>
    <row r="65" spans="1:30" ht="18">
      <c r="A65" s="59"/>
      <c r="B65" s="45">
        <v>19</v>
      </c>
      <c r="C65" s="35" t="s">
        <v>119</v>
      </c>
      <c r="D65" s="68">
        <f t="shared" si="78"/>
        <v>189454.68</v>
      </c>
      <c r="E65" s="88">
        <v>0</v>
      </c>
      <c r="F65" s="137">
        <f>E65*F45</f>
        <v>0</v>
      </c>
      <c r="G65" s="89">
        <f t="shared" si="73"/>
        <v>0</v>
      </c>
      <c r="H65" s="88">
        <v>0</v>
      </c>
      <c r="I65" s="89">
        <f t="shared" si="73"/>
        <v>0</v>
      </c>
      <c r="J65" s="138">
        <v>0</v>
      </c>
      <c r="K65" s="68">
        <v>0</v>
      </c>
      <c r="L65" s="88">
        <v>0</v>
      </c>
      <c r="M65" s="139">
        <f t="shared" ref="M65" si="114">L65*M63</f>
        <v>0</v>
      </c>
      <c r="N65" s="96">
        <v>30</v>
      </c>
      <c r="O65" s="45">
        <f>N65*O45</f>
        <v>70905.600000000006</v>
      </c>
      <c r="P65" s="69">
        <v>0</v>
      </c>
      <c r="Q65" s="68">
        <f>P65*Q45</f>
        <v>0</v>
      </c>
      <c r="R65" s="96">
        <v>146</v>
      </c>
      <c r="S65" s="45">
        <f>R65*S45</f>
        <v>118549.08</v>
      </c>
      <c r="T65" s="89">
        <f t="shared" si="75"/>
        <v>0</v>
      </c>
      <c r="U65" s="117">
        <v>0</v>
      </c>
      <c r="V65" s="89">
        <f t="shared" si="75"/>
        <v>0</v>
      </c>
      <c r="W65" s="117">
        <v>0</v>
      </c>
      <c r="X65" s="89">
        <f t="shared" ref="X65" si="115">W65*X63</f>
        <v>0</v>
      </c>
      <c r="Y65" s="117">
        <v>0</v>
      </c>
      <c r="Z65" s="89">
        <f t="shared" si="111"/>
        <v>0</v>
      </c>
      <c r="AA65" s="117">
        <v>0</v>
      </c>
      <c r="AB65" s="89">
        <f t="shared" si="77"/>
        <v>0</v>
      </c>
      <c r="AC65" s="117">
        <v>0</v>
      </c>
      <c r="AD65" s="89">
        <f t="shared" si="77"/>
        <v>0</v>
      </c>
    </row>
    <row r="66" spans="1:30" ht="18">
      <c r="A66" s="59"/>
      <c r="B66" s="45">
        <v>20</v>
      </c>
      <c r="C66" s="35" t="s">
        <v>120</v>
      </c>
      <c r="D66" s="68">
        <f t="shared" si="78"/>
        <v>328375.67999999999</v>
      </c>
      <c r="E66" s="88">
        <v>0</v>
      </c>
      <c r="F66" s="137">
        <f>E66*F45</f>
        <v>0</v>
      </c>
      <c r="G66" s="89">
        <f t="shared" si="73"/>
        <v>0</v>
      </c>
      <c r="H66" s="88">
        <v>0</v>
      </c>
      <c r="I66" s="89">
        <f t="shared" si="73"/>
        <v>0</v>
      </c>
      <c r="J66" s="138">
        <v>0</v>
      </c>
      <c r="K66" s="68">
        <v>0</v>
      </c>
      <c r="L66" s="88">
        <v>0</v>
      </c>
      <c r="M66" s="139">
        <f t="shared" ref="M66" si="116">L66*M64</f>
        <v>0</v>
      </c>
      <c r="N66" s="96">
        <v>29</v>
      </c>
      <c r="O66" s="45">
        <f>N66*O45</f>
        <v>68542.080000000002</v>
      </c>
      <c r="P66" s="69">
        <v>0</v>
      </c>
      <c r="Q66" s="68">
        <f>P66*Q45</f>
        <v>0</v>
      </c>
      <c r="R66" s="96">
        <v>320</v>
      </c>
      <c r="S66" s="45">
        <f>R66*S45</f>
        <v>259833.60000000001</v>
      </c>
      <c r="T66" s="89">
        <f t="shared" si="75"/>
        <v>0</v>
      </c>
      <c r="U66" s="117">
        <v>0</v>
      </c>
      <c r="V66" s="89">
        <f t="shared" si="75"/>
        <v>0</v>
      </c>
      <c r="W66" s="117">
        <v>0</v>
      </c>
      <c r="X66" s="89">
        <f t="shared" ref="X66" si="117">W66*X64</f>
        <v>0</v>
      </c>
      <c r="Y66" s="117">
        <v>0</v>
      </c>
      <c r="Z66" s="89">
        <f t="shared" si="111"/>
        <v>0</v>
      </c>
      <c r="AA66" s="117">
        <v>0</v>
      </c>
      <c r="AB66" s="89">
        <f t="shared" si="77"/>
        <v>0</v>
      </c>
      <c r="AC66" s="117">
        <v>0</v>
      </c>
      <c r="AD66" s="89">
        <f t="shared" si="77"/>
        <v>0</v>
      </c>
    </row>
    <row r="67" spans="1:30" ht="18">
      <c r="A67" s="59"/>
      <c r="B67" s="45">
        <v>21</v>
      </c>
      <c r="C67" s="37" t="s">
        <v>121</v>
      </c>
      <c r="D67" s="68">
        <f t="shared" si="78"/>
        <v>313470.36</v>
      </c>
      <c r="E67" s="88">
        <v>0</v>
      </c>
      <c r="F67" s="137">
        <f>E67*F45</f>
        <v>0</v>
      </c>
      <c r="G67" s="89">
        <f t="shared" si="73"/>
        <v>0</v>
      </c>
      <c r="H67" s="88">
        <v>0</v>
      </c>
      <c r="I67" s="89">
        <f t="shared" si="73"/>
        <v>0</v>
      </c>
      <c r="J67" s="138">
        <v>0</v>
      </c>
      <c r="K67" s="68">
        <v>0</v>
      </c>
      <c r="L67" s="88">
        <v>0</v>
      </c>
      <c r="M67" s="139">
        <f t="shared" ref="M67" si="118">L67*M65</f>
        <v>0</v>
      </c>
      <c r="N67" s="96">
        <v>33</v>
      </c>
      <c r="O67" s="45">
        <f>N67*O45</f>
        <v>77996.160000000003</v>
      </c>
      <c r="P67" s="69">
        <v>0</v>
      </c>
      <c r="Q67" s="68">
        <f>P67*Q45</f>
        <v>0</v>
      </c>
      <c r="R67" s="96">
        <v>290</v>
      </c>
      <c r="S67" s="45">
        <f>R67*S45</f>
        <v>235474.2</v>
      </c>
      <c r="T67" s="89">
        <f t="shared" si="75"/>
        <v>0</v>
      </c>
      <c r="U67" s="117">
        <v>0</v>
      </c>
      <c r="V67" s="89">
        <f t="shared" si="75"/>
        <v>0</v>
      </c>
      <c r="W67" s="117">
        <v>0</v>
      </c>
      <c r="X67" s="89">
        <f t="shared" ref="X67" si="119">W67*X65</f>
        <v>0</v>
      </c>
      <c r="Y67" s="117">
        <v>0</v>
      </c>
      <c r="Z67" s="89">
        <f t="shared" si="111"/>
        <v>0</v>
      </c>
      <c r="AA67" s="117">
        <v>0</v>
      </c>
      <c r="AB67" s="89">
        <f t="shared" si="77"/>
        <v>0</v>
      </c>
      <c r="AC67" s="117">
        <v>0</v>
      </c>
      <c r="AD67" s="89">
        <f t="shared" si="77"/>
        <v>0</v>
      </c>
    </row>
    <row r="68" spans="1:30" ht="20.25" customHeight="1">
      <c r="A68" s="59"/>
      <c r="B68" s="45">
        <v>22</v>
      </c>
      <c r="C68" s="37" t="s">
        <v>122</v>
      </c>
      <c r="D68" s="68">
        <f t="shared" si="78"/>
        <v>323648.64000000001</v>
      </c>
      <c r="E68" s="88">
        <v>0</v>
      </c>
      <c r="F68" s="137">
        <f>E68*F45</f>
        <v>0</v>
      </c>
      <c r="G68" s="89">
        <f t="shared" si="73"/>
        <v>0</v>
      </c>
      <c r="H68" s="88">
        <v>0</v>
      </c>
      <c r="I68" s="89">
        <f t="shared" si="73"/>
        <v>0</v>
      </c>
      <c r="J68" s="138">
        <v>0</v>
      </c>
      <c r="K68" s="68">
        <v>0</v>
      </c>
      <c r="L68" s="88">
        <v>0</v>
      </c>
      <c r="M68" s="139">
        <f t="shared" ref="M68" si="120">L68*M66</f>
        <v>0</v>
      </c>
      <c r="N68" s="96">
        <v>27</v>
      </c>
      <c r="O68" s="45">
        <f>N68*O45</f>
        <v>63815.040000000001</v>
      </c>
      <c r="P68" s="69">
        <v>0</v>
      </c>
      <c r="Q68" s="68">
        <f>P68*Q45</f>
        <v>0</v>
      </c>
      <c r="R68" s="96">
        <v>320</v>
      </c>
      <c r="S68" s="45">
        <f>R68*S45</f>
        <v>259833.60000000001</v>
      </c>
      <c r="T68" s="89">
        <f t="shared" si="75"/>
        <v>0</v>
      </c>
      <c r="U68" s="117">
        <v>0</v>
      </c>
      <c r="V68" s="89">
        <f t="shared" si="75"/>
        <v>0</v>
      </c>
      <c r="W68" s="117">
        <v>0</v>
      </c>
      <c r="X68" s="89">
        <f t="shared" ref="X68" si="121">W68*X66</f>
        <v>0</v>
      </c>
      <c r="Y68" s="117">
        <v>0</v>
      </c>
      <c r="Z68" s="89">
        <f t="shared" si="111"/>
        <v>0</v>
      </c>
      <c r="AA68" s="117">
        <v>0</v>
      </c>
      <c r="AB68" s="89">
        <f t="shared" si="77"/>
        <v>0</v>
      </c>
      <c r="AC68" s="117">
        <v>0</v>
      </c>
      <c r="AD68" s="89">
        <f t="shared" si="77"/>
        <v>0</v>
      </c>
    </row>
    <row r="69" spans="1:30" ht="21" customHeight="1">
      <c r="A69" s="59"/>
      <c r="B69" s="45">
        <v>23</v>
      </c>
      <c r="C69" s="37" t="s">
        <v>123</v>
      </c>
      <c r="D69" s="68">
        <f t="shared" si="78"/>
        <v>323648.64000000001</v>
      </c>
      <c r="E69" s="88">
        <v>0</v>
      </c>
      <c r="F69" s="137">
        <f>E69*F45</f>
        <v>0</v>
      </c>
      <c r="G69" s="89">
        <f t="shared" si="73"/>
        <v>0</v>
      </c>
      <c r="H69" s="88">
        <v>0</v>
      </c>
      <c r="I69" s="89">
        <f t="shared" si="73"/>
        <v>0</v>
      </c>
      <c r="J69" s="138">
        <v>0</v>
      </c>
      <c r="K69" s="68">
        <v>0</v>
      </c>
      <c r="L69" s="88">
        <v>0</v>
      </c>
      <c r="M69" s="139">
        <f t="shared" ref="M69" si="122">L69*M67</f>
        <v>0</v>
      </c>
      <c r="N69" s="96">
        <v>27</v>
      </c>
      <c r="O69" s="45">
        <f>N69*O45</f>
        <v>63815.040000000001</v>
      </c>
      <c r="P69" s="69">
        <v>0</v>
      </c>
      <c r="Q69" s="68">
        <f>P69*Q45</f>
        <v>0</v>
      </c>
      <c r="R69" s="96">
        <v>320</v>
      </c>
      <c r="S69" s="45">
        <f>R69*S45</f>
        <v>259833.60000000001</v>
      </c>
      <c r="T69" s="89">
        <f t="shared" si="75"/>
        <v>0</v>
      </c>
      <c r="U69" s="117">
        <v>0</v>
      </c>
      <c r="V69" s="89">
        <f t="shared" si="75"/>
        <v>0</v>
      </c>
      <c r="W69" s="117">
        <v>0</v>
      </c>
      <c r="X69" s="89">
        <f t="shared" ref="X69" si="123">W69*X67</f>
        <v>0</v>
      </c>
      <c r="Y69" s="117">
        <v>0</v>
      </c>
      <c r="Z69" s="89">
        <f t="shared" si="111"/>
        <v>0</v>
      </c>
      <c r="AA69" s="117">
        <v>0</v>
      </c>
      <c r="AB69" s="89">
        <f t="shared" si="77"/>
        <v>0</v>
      </c>
      <c r="AC69" s="117">
        <v>0</v>
      </c>
      <c r="AD69" s="89">
        <f t="shared" si="77"/>
        <v>0</v>
      </c>
    </row>
    <row r="70" spans="1:30" ht="21" customHeight="1">
      <c r="A70" s="59"/>
      <c r="B70" s="45">
        <v>24</v>
      </c>
      <c r="C70" s="37" t="s">
        <v>124</v>
      </c>
      <c r="D70" s="68">
        <f t="shared" si="78"/>
        <v>344082</v>
      </c>
      <c r="E70" s="88">
        <v>0</v>
      </c>
      <c r="F70" s="137">
        <f>E70*F45</f>
        <v>0</v>
      </c>
      <c r="G70" s="89">
        <f t="shared" si="73"/>
        <v>0</v>
      </c>
      <c r="H70" s="88">
        <v>0</v>
      </c>
      <c r="I70" s="89">
        <f t="shared" si="73"/>
        <v>0</v>
      </c>
      <c r="J70" s="138">
        <v>0</v>
      </c>
      <c r="K70" s="68">
        <v>0</v>
      </c>
      <c r="L70" s="88">
        <v>0</v>
      </c>
      <c r="M70" s="139">
        <f t="shared" ref="M70" si="124">L70*M68</f>
        <v>0</v>
      </c>
      <c r="N70" s="96">
        <v>70</v>
      </c>
      <c r="O70" s="45">
        <f>N70*O45</f>
        <v>165446.39999999999</v>
      </c>
      <c r="P70" s="69">
        <v>0</v>
      </c>
      <c r="Q70" s="142">
        <f>P70*Q45</f>
        <v>0</v>
      </c>
      <c r="R70" s="96">
        <v>220</v>
      </c>
      <c r="S70" s="45">
        <f>R70*S45</f>
        <v>178635.6</v>
      </c>
      <c r="T70" s="89">
        <f t="shared" si="75"/>
        <v>0</v>
      </c>
      <c r="U70" s="117">
        <v>0</v>
      </c>
      <c r="V70" s="89">
        <f t="shared" si="75"/>
        <v>0</v>
      </c>
      <c r="W70" s="117">
        <v>0</v>
      </c>
      <c r="X70" s="89">
        <f t="shared" ref="X70" si="125">W70*X68</f>
        <v>0</v>
      </c>
      <c r="Y70" s="117">
        <v>0</v>
      </c>
      <c r="Z70" s="89">
        <f t="shared" si="111"/>
        <v>0</v>
      </c>
      <c r="AA70" s="117">
        <v>0</v>
      </c>
      <c r="AB70" s="89">
        <f t="shared" si="77"/>
        <v>0</v>
      </c>
      <c r="AC70" s="117">
        <v>0</v>
      </c>
      <c r="AD70" s="89">
        <f t="shared" si="77"/>
        <v>0</v>
      </c>
    </row>
    <row r="71" spans="1:30" ht="20.25" customHeight="1">
      <c r="A71" s="59"/>
      <c r="B71" s="45">
        <v>25</v>
      </c>
      <c r="C71" s="35" t="s">
        <v>125</v>
      </c>
      <c r="D71" s="68">
        <f t="shared" si="78"/>
        <v>102050.51999999999</v>
      </c>
      <c r="E71" s="88">
        <v>0</v>
      </c>
      <c r="F71" s="137">
        <f>E71*F45</f>
        <v>0</v>
      </c>
      <c r="G71" s="89">
        <f t="shared" si="73"/>
        <v>0</v>
      </c>
      <c r="H71" s="88">
        <v>0</v>
      </c>
      <c r="I71" s="89">
        <f t="shared" si="73"/>
        <v>0</v>
      </c>
      <c r="J71" s="138">
        <v>0</v>
      </c>
      <c r="K71" s="68">
        <v>0</v>
      </c>
      <c r="L71" s="88">
        <v>0</v>
      </c>
      <c r="M71" s="139">
        <f t="shared" ref="M71" si="126">L71*M69</f>
        <v>0</v>
      </c>
      <c r="N71" s="96">
        <v>26</v>
      </c>
      <c r="O71" s="45">
        <f>N71*O45</f>
        <v>61451.519999999997</v>
      </c>
      <c r="P71" s="69">
        <v>0</v>
      </c>
      <c r="Q71" s="68">
        <f>P71*Q45</f>
        <v>0</v>
      </c>
      <c r="R71" s="96">
        <v>50</v>
      </c>
      <c r="S71" s="45">
        <f>R71*S45</f>
        <v>40599</v>
      </c>
      <c r="T71" s="89">
        <f t="shared" si="75"/>
        <v>0</v>
      </c>
      <c r="U71" s="117">
        <v>0</v>
      </c>
      <c r="V71" s="89">
        <f t="shared" si="75"/>
        <v>0</v>
      </c>
      <c r="W71" s="117">
        <v>0</v>
      </c>
      <c r="X71" s="89">
        <f t="shared" ref="X71" si="127">W71*X69</f>
        <v>0</v>
      </c>
      <c r="Y71" s="117">
        <v>0</v>
      </c>
      <c r="Z71" s="89">
        <f t="shared" si="111"/>
        <v>0</v>
      </c>
      <c r="AA71" s="117">
        <v>0</v>
      </c>
      <c r="AB71" s="89">
        <f t="shared" si="77"/>
        <v>0</v>
      </c>
      <c r="AC71" s="117">
        <v>0</v>
      </c>
      <c r="AD71" s="89">
        <f t="shared" si="77"/>
        <v>0</v>
      </c>
    </row>
    <row r="72" spans="1:30" ht="21.75" customHeight="1">
      <c r="A72" s="59"/>
      <c r="B72" s="45">
        <v>26</v>
      </c>
      <c r="C72" s="37" t="s">
        <v>126</v>
      </c>
      <c r="D72" s="68">
        <f t="shared" si="78"/>
        <v>47094.840000000004</v>
      </c>
      <c r="E72" s="88">
        <v>0</v>
      </c>
      <c r="F72" s="137">
        <f>E72*F45</f>
        <v>0</v>
      </c>
      <c r="G72" s="89">
        <f t="shared" si="73"/>
        <v>0</v>
      </c>
      <c r="H72" s="88">
        <v>0</v>
      </c>
      <c r="I72" s="89">
        <f t="shared" si="73"/>
        <v>0</v>
      </c>
      <c r="J72" s="138">
        <v>0</v>
      </c>
      <c r="K72" s="68">
        <v>0</v>
      </c>
      <c r="L72" s="88">
        <v>0</v>
      </c>
      <c r="M72" s="139">
        <f t="shared" ref="M72" si="128">L72*M70</f>
        <v>0</v>
      </c>
      <c r="N72" s="96">
        <v>0</v>
      </c>
      <c r="O72" s="68">
        <f>N72*O45</f>
        <v>0</v>
      </c>
      <c r="P72" s="69">
        <v>0</v>
      </c>
      <c r="Q72" s="68">
        <f>P72*Q45</f>
        <v>0</v>
      </c>
      <c r="R72" s="96">
        <v>58</v>
      </c>
      <c r="S72" s="45">
        <f>R72*S45</f>
        <v>47094.840000000004</v>
      </c>
      <c r="T72" s="89">
        <f t="shared" si="75"/>
        <v>0</v>
      </c>
      <c r="U72" s="117">
        <v>0</v>
      </c>
      <c r="V72" s="89">
        <f t="shared" si="75"/>
        <v>0</v>
      </c>
      <c r="W72" s="117">
        <v>0</v>
      </c>
      <c r="X72" s="89">
        <f t="shared" ref="X72" si="129">W72*X70</f>
        <v>0</v>
      </c>
      <c r="Y72" s="117">
        <v>0</v>
      </c>
      <c r="Z72" s="89">
        <f t="shared" si="111"/>
        <v>0</v>
      </c>
      <c r="AA72" s="117">
        <v>0</v>
      </c>
      <c r="AB72" s="89">
        <f t="shared" si="77"/>
        <v>0</v>
      </c>
      <c r="AC72" s="117">
        <v>0</v>
      </c>
      <c r="AD72" s="89">
        <f t="shared" si="77"/>
        <v>0</v>
      </c>
    </row>
    <row r="73" spans="1:30" ht="31.5" customHeight="1">
      <c r="A73" s="59"/>
      <c r="B73" s="207" t="s">
        <v>72</v>
      </c>
      <c r="C73" s="208"/>
      <c r="D73" s="131">
        <f>D72+D71+D70+D69+D68+D67+D66+D65+D64+D63+D62+D61+D60+D59+D58+D57+D56+D55+D54+D53+D52+D51+D50+D49+D48+D47</f>
        <v>7393574.8400000008</v>
      </c>
      <c r="E73" s="135">
        <f>E47+E48+E49+E50+E51+E52+E53+E54+E55+E56+E57+E58+E59+E60+E61+E62+E63+E64+E65+E66+E67+E68+E69+E70+E71+E72</f>
        <v>159</v>
      </c>
      <c r="F73" s="130">
        <f>F47+F48+F49+F50+F51+F52+F53+F54+F55+F56+F57+F58+F59+F60+F61+F62+F63+F64+F65+F66+F67+F68+F69+F70+F71+F72</f>
        <v>236506.14</v>
      </c>
      <c r="G73" s="131">
        <f t="shared" si="73"/>
        <v>0</v>
      </c>
      <c r="H73" s="135">
        <v>0</v>
      </c>
      <c r="I73" s="131">
        <f t="shared" si="73"/>
        <v>0</v>
      </c>
      <c r="J73" s="143">
        <v>0</v>
      </c>
      <c r="K73" s="93">
        <v>0</v>
      </c>
      <c r="L73" s="135">
        <v>0</v>
      </c>
      <c r="M73" s="144">
        <f t="shared" ref="M73" si="130">L73*M71</f>
        <v>0</v>
      </c>
      <c r="N73" s="132">
        <f>N47+N48+N49+N50+N51+N52+N53+N54+N55+N56+N57+N58+N59+N60+N61+N62+N63+N64+N65+N66+N67+N68+N69+N70+N71+N72</f>
        <v>1263</v>
      </c>
      <c r="O73" s="131">
        <f>O47+O48+O49+O50+O51+O52+O53+O54+O55+O56+O57+O58+O59+O60+O61+O62+O63+O64+O65+O66+O67+O68+O69+O70+O71+O72</f>
        <v>2985125.7600000002</v>
      </c>
      <c r="P73" s="92">
        <v>0</v>
      </c>
      <c r="Q73" s="136">
        <f>Q47+Q48+Q49+Q50+Q51+Q52+Q53+Q54+Q55+Q56+Q57+Q58+Q59+Q60+Q61+Q62+Q63+Q64+Q65+Q66+Q67+Q68+Q69+Q70+Q71+Q72</f>
        <v>1205780</v>
      </c>
      <c r="R73" s="132">
        <f>R47+R48+R49+R50+R51+R52+R53+R54+R55+R56+R57+R58+R59+R60+R61+R62+R63+R64+R65+R66+R67+R68+R69+R70+R71+R72</f>
        <v>3653</v>
      </c>
      <c r="S73" s="131">
        <f>S47+S48+S49+S50+S51+S52+S53+S54+S55+S56+S57+S58+S59+S60+S61+S62+S63+S64+S65+S66+S67+S68+S69+S70+S71+S72</f>
        <v>2966162.9400000004</v>
      </c>
      <c r="T73" s="131">
        <f t="shared" si="75"/>
        <v>0</v>
      </c>
      <c r="U73" s="145">
        <v>0</v>
      </c>
      <c r="V73" s="131">
        <f t="shared" si="75"/>
        <v>0</v>
      </c>
      <c r="W73" s="145">
        <v>0</v>
      </c>
      <c r="X73" s="131">
        <f t="shared" ref="X73" si="131">W73*X71</f>
        <v>0</v>
      </c>
      <c r="Y73" s="145">
        <v>0</v>
      </c>
      <c r="Z73" s="131">
        <f t="shared" si="111"/>
        <v>0</v>
      </c>
      <c r="AA73" s="145">
        <v>0</v>
      </c>
      <c r="AB73" s="131">
        <f t="shared" si="77"/>
        <v>0</v>
      </c>
      <c r="AC73" s="145">
        <v>0</v>
      </c>
      <c r="AD73" s="131">
        <f t="shared" si="77"/>
        <v>0</v>
      </c>
    </row>
    <row r="74" spans="1:30" ht="13.5" customHeight="1">
      <c r="A74" s="59"/>
      <c r="B74" s="151"/>
      <c r="C74" s="152"/>
      <c r="D74" s="152"/>
      <c r="E74" s="152"/>
      <c r="F74" s="152"/>
      <c r="G74" s="152"/>
      <c r="H74" s="152"/>
      <c r="I74" s="152"/>
      <c r="J74" s="148"/>
      <c r="K74" s="149"/>
      <c r="L74" s="148"/>
      <c r="M74" s="148"/>
      <c r="N74" s="148"/>
      <c r="O74" s="148"/>
      <c r="P74" s="246"/>
      <c r="Q74" s="246"/>
      <c r="R74" s="246"/>
      <c r="S74" s="246"/>
      <c r="T74" s="246"/>
      <c r="U74" s="246"/>
      <c r="V74" s="246"/>
      <c r="W74" s="246"/>
      <c r="X74" s="246"/>
      <c r="Y74" s="246"/>
      <c r="Z74" s="246"/>
      <c r="AA74" s="246"/>
      <c r="AB74" s="246"/>
      <c r="AC74" s="246"/>
      <c r="AD74" s="246"/>
    </row>
    <row r="75" spans="1:30" ht="18" customHeight="1">
      <c r="A75" s="59"/>
      <c r="B75" s="154" t="s">
        <v>141</v>
      </c>
      <c r="C75" s="154"/>
      <c r="D75" s="154"/>
      <c r="E75" s="154"/>
      <c r="F75" s="154"/>
      <c r="G75" s="154"/>
      <c r="H75" s="153"/>
      <c r="I75" s="153"/>
      <c r="J75" s="148"/>
      <c r="K75" s="150"/>
      <c r="L75" s="148"/>
      <c r="M75" s="148"/>
      <c r="N75" s="148"/>
      <c r="O75" s="148"/>
      <c r="P75" s="247"/>
      <c r="Q75" s="247"/>
      <c r="R75" s="247"/>
      <c r="S75" s="247"/>
      <c r="T75" s="247"/>
      <c r="U75" s="247"/>
      <c r="V75" s="247"/>
      <c r="W75" s="247"/>
      <c r="X75" s="247"/>
      <c r="Y75" s="247"/>
      <c r="Z75" s="247"/>
      <c r="AA75" s="247"/>
      <c r="AB75" s="247"/>
      <c r="AC75" s="247"/>
      <c r="AD75" s="247"/>
    </row>
    <row r="76" spans="1:30" ht="16.5" customHeight="1">
      <c r="A76" s="59"/>
      <c r="B76" s="244" t="s">
        <v>142</v>
      </c>
      <c r="C76" s="244"/>
      <c r="D76" s="244"/>
      <c r="E76" s="244"/>
      <c r="F76" s="244"/>
      <c r="G76" s="244"/>
      <c r="H76" s="153"/>
      <c r="I76" s="153"/>
      <c r="J76" s="148"/>
      <c r="K76" s="148"/>
      <c r="L76" s="148"/>
      <c r="M76" s="148"/>
      <c r="N76" s="148"/>
      <c r="O76" s="148"/>
      <c r="P76" s="247"/>
      <c r="Q76" s="247"/>
      <c r="R76" s="247"/>
      <c r="S76" s="247"/>
      <c r="T76" s="247"/>
      <c r="U76" s="247"/>
      <c r="V76" s="247"/>
      <c r="W76" s="247"/>
      <c r="X76" s="247"/>
      <c r="Y76" s="247"/>
      <c r="Z76" s="247"/>
      <c r="AA76" s="247"/>
      <c r="AB76" s="247"/>
      <c r="AC76" s="247"/>
      <c r="AD76" s="247"/>
    </row>
    <row r="77" spans="1:30" ht="17.25" customHeight="1">
      <c r="A77" s="59"/>
      <c r="B77" s="244" t="s">
        <v>143</v>
      </c>
      <c r="C77" s="244"/>
      <c r="D77" s="244"/>
      <c r="E77" s="244"/>
      <c r="F77" s="244"/>
      <c r="G77" s="244"/>
      <c r="H77" s="148"/>
      <c r="I77" s="148"/>
      <c r="J77" s="148"/>
      <c r="K77" s="148"/>
      <c r="L77" s="148"/>
      <c r="M77" s="148"/>
      <c r="N77" s="148"/>
      <c r="O77" s="148"/>
      <c r="P77" s="245" t="s">
        <v>128</v>
      </c>
      <c r="Q77" s="245"/>
      <c r="R77" s="245"/>
      <c r="S77" s="245"/>
      <c r="T77" s="245"/>
      <c r="U77" s="245"/>
      <c r="V77" s="245"/>
      <c r="W77" s="245"/>
      <c r="X77" s="245"/>
      <c r="Y77" s="245"/>
      <c r="Z77" s="245"/>
      <c r="AA77" s="245"/>
      <c r="AB77" s="245"/>
      <c r="AC77" s="245"/>
      <c r="AD77" s="245"/>
    </row>
  </sheetData>
  <mergeCells count="77">
    <mergeCell ref="B76:G76"/>
    <mergeCell ref="B77:G77"/>
    <mergeCell ref="P77:AD77"/>
    <mergeCell ref="P74:AD76"/>
    <mergeCell ref="Z1:AC1"/>
    <mergeCell ref="B46:C46"/>
    <mergeCell ref="B73:C73"/>
    <mergeCell ref="Y41:Z42"/>
    <mergeCell ref="AA41:AB42"/>
    <mergeCell ref="AC41:AD42"/>
    <mergeCell ref="H42:I42"/>
    <mergeCell ref="J42:K42"/>
    <mergeCell ref="B45:C45"/>
    <mergeCell ref="N41:O42"/>
    <mergeCell ref="P41:Q42"/>
    <mergeCell ref="R41:S42"/>
    <mergeCell ref="T41:T42"/>
    <mergeCell ref="U41:V42"/>
    <mergeCell ref="W41:X42"/>
    <mergeCell ref="B40:B43"/>
    <mergeCell ref="H25:I25"/>
    <mergeCell ref="J25:K25"/>
    <mergeCell ref="E41:F42"/>
    <mergeCell ref="G41:G42"/>
    <mergeCell ref="H41:K41"/>
    <mergeCell ref="L41:M42"/>
    <mergeCell ref="U24:V25"/>
    <mergeCell ref="W24:X25"/>
    <mergeCell ref="D23:D25"/>
    <mergeCell ref="E23:Q23"/>
    <mergeCell ref="R24:S25"/>
    <mergeCell ref="T24:T25"/>
    <mergeCell ref="Y24:Z25"/>
    <mergeCell ref="C40:C43"/>
    <mergeCell ref="B23:B26"/>
    <mergeCell ref="C23:C26"/>
    <mergeCell ref="B39:C39"/>
    <mergeCell ref="B28:C28"/>
    <mergeCell ref="B29:C29"/>
    <mergeCell ref="P24:Q25"/>
    <mergeCell ref="R23:S23"/>
    <mergeCell ref="T23:AD23"/>
    <mergeCell ref="E24:F25"/>
    <mergeCell ref="G24:G25"/>
    <mergeCell ref="AC24:AD25"/>
    <mergeCell ref="AA24:AB25"/>
    <mergeCell ref="D40:D42"/>
    <mergeCell ref="T40:AD40"/>
    <mergeCell ref="L24:M25"/>
    <mergeCell ref="N24:O25"/>
    <mergeCell ref="B10:C10"/>
    <mergeCell ref="B11:C11"/>
    <mergeCell ref="B22:C22"/>
    <mergeCell ref="B5:B8"/>
    <mergeCell ref="C5:C8"/>
    <mergeCell ref="W6:X7"/>
    <mergeCell ref="Y6:Z7"/>
    <mergeCell ref="T5:AD5"/>
    <mergeCell ref="AA6:AB7"/>
    <mergeCell ref="AC6:AD7"/>
    <mergeCell ref="T6:T7"/>
    <mergeCell ref="C2:Z3"/>
    <mergeCell ref="E40:S40"/>
    <mergeCell ref="D5:D7"/>
    <mergeCell ref="E6:F7"/>
    <mergeCell ref="G6:G7"/>
    <mergeCell ref="H7:I7"/>
    <mergeCell ref="J7:K7"/>
    <mergeCell ref="H6:K6"/>
    <mergeCell ref="L6:M7"/>
    <mergeCell ref="N6:O7"/>
    <mergeCell ref="P6:Q7"/>
    <mergeCell ref="R6:S7"/>
    <mergeCell ref="R5:S5"/>
    <mergeCell ref="E5:Q5"/>
    <mergeCell ref="U6:V7"/>
    <mergeCell ref="H24:K24"/>
  </mergeCells>
  <pageMargins left="1.4173228346456694" right="0.23622047244094491" top="0.74803149606299213" bottom="0.74803149606299213" header="0.31496062992125984" footer="0.31496062992125984"/>
  <pageSetup paperSize="9" scale="90" fitToHeight="3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2018-02-13T06:41:38Z</dcterms:modified>
</cp:coreProperties>
</file>