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аблица 1" sheetId="1" state="visible" r:id="rId3"/>
    <sheet name="Таблица 2" sheetId="2" state="visible" r:id="rId4"/>
    <sheet name="Таблица 3" sheetId="3" state="visible" r:id="rId5"/>
    <sheet name="Лист2" sheetId="4" state="hidden" r:id="rId6"/>
  </sheets>
  <externalReferences>
    <externalReference r:id="rId7"/>
  </externalReferences>
  <definedNames>
    <definedName function="false" hidden="true" localSheetId="0" name="_xlnm._FilterDatabase" vbProcedure="false">'Таблица 1'!$A$14:$Q$5928</definedName>
    <definedName function="false" hidden="false" localSheetId="1" name="_xlnm.Print_Area" vbProcedure="false">'Таблица 2'!$A$2:$O$45</definedName>
    <definedName function="false" hidden="true" localSheetId="1" name="_xlnm._FilterDatabase" vbProcedure="false">'Таблица 2'!$A$5:$O$21</definedName>
    <definedName function="false" hidden="false" localSheetId="2" name="_xlnm.Print_Area" vbProcedure="false">'Таблица 3'!$A$7:$N$29</definedName>
    <definedName function="false" hidden="true" localSheetId="2" name="_xlnm._FilterDatabase" vbProcedure="false">'Таблица 3'!$A$16:$N$20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<sst xmlns="http://schemas.openxmlformats.org/spreadsheetml/2006/main" count="260" uniqueCount="123">
  <si>
    <r>
      <rPr>
        <sz val="14"/>
        <color rgb="FF000000"/>
        <rFont val="Times New Roman"/>
        <family val="1"/>
        <charset val="204"/>
      </rPr>
      <t xml:space="preserve">УТВЕРЖДЕН
 постановлением администрации
Петровского городского округа
 Ставропольского края
                                                От 29 июня 2022 г. № 1024                                                                                                                      </t>
    </r>
    <r>
      <rPr>
        <sz val="14"/>
        <color rgb="FF000000"/>
        <rFont val="Times New Roman"/>
        <family val="1"/>
      </rPr>
      <t xml:space="preserve"> (в ред. от  № 980 от 04 июля 2025</t>
    </r>
  </si>
  <si>
    <t xml:space="preserve">Муниципальный краткосрочный план реализации региональной программы капитального ремонта в отношении общего имущества в многоквартирных домах,  расположенных на территории Петровского муниципального округа Ставропольского края,  на 2023 - 2025 годы</t>
  </si>
  <si>
    <t xml:space="preserve">Таблица 1</t>
  </si>
  <si>
    <t xml:space="preserve">Перечень многоквартирных домов, которые подлежат капитальному ремонту</t>
  </si>
  <si>
    <t xml:space="preserve">Код МКД*</t>
  </si>
  <si>
    <t xml:space="preserve">№ п/п
</t>
  </si>
  <si>
    <t xml:space="preserve">Год проведения работ</t>
  </si>
  <si>
    <t xml:space="preserve">Наименование муниципального образования</t>
  </si>
  <si>
    <t xml:space="preserve">Адрес МКД</t>
  </si>
  <si>
    <t xml:space="preserve">Способ формирования фонда капитального ремонта**</t>
  </si>
  <si>
    <t xml:space="preserve">Год ввода в эксплуата-цию</t>
  </si>
  <si>
    <t xml:space="preserve">Год последнего капитального реомнта</t>
  </si>
  <si>
    <t xml:space="preserve">Сведения об объектах культурного наследия (ОКН)</t>
  </si>
  <si>
    <t xml:space="preserve">Общая площадь МКД</t>
  </si>
  <si>
    <t xml:space="preserve">Всего</t>
  </si>
  <si>
    <t xml:space="preserve">колличес-
тво жителей</t>
  </si>
  <si>
    <t xml:space="preserve">колличес-тво этажей</t>
  </si>
  <si>
    <t xml:space="preserve">количество подъездов</t>
  </si>
  <si>
    <t xml:space="preserve">Стоимость капитального ремонта всего</t>
  </si>
  <si>
    <t xml:space="preserve">Плановая дата завершения работ</t>
  </si>
  <si>
    <t xml:space="preserve">Включен в реестр ОКН
да/нет</t>
  </si>
  <si>
    <t xml:space="preserve">Включен в перечень выявленных ОКН 
да/нет</t>
  </si>
  <si>
    <t xml:space="preserve">Предмет охраны ОКН определен 
да/нет</t>
  </si>
  <si>
    <t xml:space="preserve">в том числе жилых помещений, находящихся в собственности </t>
  </si>
  <si>
    <t xml:space="preserve">всего:</t>
  </si>
  <si>
    <t xml:space="preserve">за счет средств Фонда</t>
  </si>
  <si>
    <t xml:space="preserve">за счет средств бюджета субъекта Российской Федерации</t>
  </si>
  <si>
    <t xml:space="preserve">за счет средств местного бюджета</t>
  </si>
  <si>
    <t xml:space="preserve">за счет средств собственников помещений в МКД</t>
  </si>
  <si>
    <t xml:space="preserve">Петровский муниципальный округ</t>
  </si>
  <si>
    <t xml:space="preserve">г. Светлоград, пл. Выставочная, д. 17</t>
  </si>
  <si>
    <t xml:space="preserve">нет</t>
  </si>
  <si>
    <t xml:space="preserve">г. Светлоград, пл. Выставочная, д. 19</t>
  </si>
  <si>
    <t xml:space="preserve">г. Светлоград, пл. Выставочная, д. 20</t>
  </si>
  <si>
    <t xml:space="preserve">Итого 2023</t>
  </si>
  <si>
    <t xml:space="preserve">г. Светлоград, пл. Выставочная, д. 12</t>
  </si>
  <si>
    <t xml:space="preserve">г. Светлоград, ул. Железнодорожная, д. 2</t>
  </si>
  <si>
    <t xml:space="preserve">Итого 2024</t>
  </si>
  <si>
    <t xml:space="preserve">г. Светлоград, пл. Выставочная, д. 29</t>
  </si>
  <si>
    <t xml:space="preserve">г. Светлоград, ул. Матросова, д. 179 А</t>
  </si>
  <si>
    <t xml:space="preserve">г. Светлоград, пл. Выставочная, д. 31 а</t>
  </si>
  <si>
    <t xml:space="preserve">г. Светлоград, ул. Кирова, д. 17</t>
  </si>
  <si>
    <t xml:space="preserve">Итого 2025  год</t>
  </si>
  <si>
    <t xml:space="preserve">Итого Петровский муниципальный округ</t>
  </si>
  <si>
    <t xml:space="preserve">Таблица 2</t>
  </si>
  <si>
    <t xml:space="preserve">Реестр многоквартирных домов по видам работ по капитальному ремонту,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</si>
  <si>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 xml:space="preserve">код МКД*</t>
  </si>
  <si>
    <t xml:space="preserve">код конструк-
тивного элемента***</t>
  </si>
  <si>
    <t xml:space="preserve">Наименование муниципального образвания</t>
  </si>
  <si>
    <t xml:space="preserve">Способ формирования фонда капитального ремонта*</t>
  </si>
  <si>
    <t xml:space="preserve">Вид работ</t>
  </si>
  <si>
    <t xml:space="preserve">Объем конструктивного элемента</t>
  </si>
  <si>
    <t xml:space="preserve">Еденица измерения</t>
  </si>
  <si>
    <t xml:space="preserve">Размер предельной стоимости услуг и (или) работ по капитальному ремонту общего имущества в соответствии с нормативно-правовым актом Правительства Ставропольского края</t>
  </si>
  <si>
    <t xml:space="preserve">Стоимость всего</t>
  </si>
  <si>
    <t xml:space="preserve">Стоимость
СМР</t>
  </si>
  <si>
    <t xml:space="preserve">Стоимость строительного контроля</t>
  </si>
  <si>
    <t xml:space="preserve">Стоимость разработки проектной документации****</t>
  </si>
  <si>
    <t xml:space="preserve">ремонт крыши</t>
  </si>
  <si>
    <t xml:space="preserve">м2</t>
  </si>
  <si>
    <t xml:space="preserve">ремонт внутридомовой инженерной системы электроснабжения</t>
  </si>
  <si>
    <t xml:space="preserve">пм</t>
  </si>
  <si>
    <t xml:space="preserve">ремонт внутридомовой инженерной системы водоотведения</t>
  </si>
  <si>
    <t xml:space="preserve">Итого 2023 год</t>
  </si>
  <si>
    <t xml:space="preserve">ремонт фасада</t>
  </si>
  <si>
    <t xml:space="preserve">ремонт фундамента</t>
  </si>
  <si>
    <t xml:space="preserve">Итого 2024 год</t>
  </si>
  <si>
    <t xml:space="preserve">с. Шангала, ул. 60 лет Октября, д. 32</t>
  </si>
  <si>
    <t xml:space="preserve">Итого 2025 год</t>
  </si>
  <si>
    <t xml:space="preserve">                                       </t>
  </si>
  <si>
    <t xml:space="preserve">Таблица 3</t>
  </si>
  <si>
    <t xml:space="preserve">Планируемые показатели выполнения работ по капитальному ремонту многоквартирных домов</t>
  </si>
  <si>
    <t xml:space="preserve">№ п/п</t>
  </si>
  <si>
    <t xml:space="preserve">Год</t>
  </si>
  <si>
    <t xml:space="preserve">Общая площадь МКД, всего</t>
  </si>
  <si>
    <t xml:space="preserve">Количество МКД</t>
  </si>
  <si>
    <t xml:space="preserve">Стоимость капитального ремонта</t>
  </si>
  <si>
    <t xml:space="preserve">I квартал</t>
  </si>
  <si>
    <t xml:space="preserve">II квартал</t>
  </si>
  <si>
    <t xml:space="preserve">III квартал</t>
  </si>
  <si>
    <t xml:space="preserve">IV квартал</t>
  </si>
  <si>
    <t xml:space="preserve">кв.м.</t>
  </si>
  <si>
    <t xml:space="preserve">ед. </t>
  </si>
  <si>
    <t xml:space="preserve">руб.</t>
  </si>
  <si>
    <t xml:space="preserve">                 Заместитель главы администрации
                 Петровского муниципального округа
                 Ставропольского края						                                                                                                                                                                           Ю.В.Петрич</t>
  </si>
  <si>
    <t xml:space="preserve">Названия строк</t>
  </si>
  <si>
    <t xml:space="preserve">Сумма по полю Стоимость всего</t>
  </si>
  <si>
    <t xml:space="preserve">г. Светлоград, пл. Выставочная, д. 7</t>
  </si>
  <si>
    <t xml:space="preserve">г. Светлоград, пл. Выставочная, д. 1</t>
  </si>
  <si>
    <t xml:space="preserve">г. Светлоград, пл. Выставочная, д. 2</t>
  </si>
  <si>
    <t xml:space="preserve">г. Светлоград, пл. Выставочная, д. 18</t>
  </si>
  <si>
    <t xml:space="preserve">г. Светлоград, пл. Выставочная, д. 14</t>
  </si>
  <si>
    <t xml:space="preserve">г. Светлоград, пл. Выставочная, д. 15</t>
  </si>
  <si>
    <t xml:space="preserve">г. Светлоград, пл. Выставочная, д. 26</t>
  </si>
  <si>
    <t xml:space="preserve">г. Светлоград, пл. Выставочная, д. 27</t>
  </si>
  <si>
    <t xml:space="preserve">г. Светлоград, пл. Выставочная, д. 28</t>
  </si>
  <si>
    <t xml:space="preserve">г. Светлоград, пл. Выставочная, д. 3</t>
  </si>
  <si>
    <t xml:space="preserve">г. Светлоград, пл. Выставочная, д. 38</t>
  </si>
  <si>
    <t xml:space="preserve">г. Светлоград, пл. Выставочная, д. 4</t>
  </si>
  <si>
    <t xml:space="preserve">г. Светлоград, пл. Выставочная, д. 5</t>
  </si>
  <si>
    <t xml:space="preserve">г. Светлоград, пл. Выставочная, д. 6</t>
  </si>
  <si>
    <t xml:space="preserve">г. Светлоград, пл. Выставочная, д. 9</t>
  </si>
  <si>
    <t xml:space="preserve">г. Светлоград, ул. Бассейная, д. 82</t>
  </si>
  <si>
    <t xml:space="preserve">г. Светлоград, ул. Гагарина, д. 12</t>
  </si>
  <si>
    <t xml:space="preserve">г. Светлоград, ул. Гагарина, д. 10</t>
  </si>
  <si>
    <t xml:space="preserve">г. Светлоград, ул. Калинина, д. 2</t>
  </si>
  <si>
    <t xml:space="preserve">г. Светлоград, ул. Комсомольская, д. 22</t>
  </si>
  <si>
    <t xml:space="preserve">г. Светлоград, ул. Комсомольская, д. 32</t>
  </si>
  <si>
    <t xml:space="preserve">г. Светлоград, ул. Комсомольская, д. 34</t>
  </si>
  <si>
    <t xml:space="preserve">г. Светлоград, ул. Пушкина, д. 10</t>
  </si>
  <si>
    <t xml:space="preserve">г. Светлоград, ул. Фабричная, д. 7</t>
  </si>
  <si>
    <t xml:space="preserve">г. Светлоград, ул. Фабричная, д. 8</t>
  </si>
  <si>
    <t xml:space="preserve">г. Светлоград, пл. Выставочная, д. 16</t>
  </si>
  <si>
    <t xml:space="preserve">с. Николина Балка, ул. Шоссейная, д. 11</t>
  </si>
  <si>
    <t xml:space="preserve">г. Светлоград, ул. Кирова, д. 9</t>
  </si>
  <si>
    <t xml:space="preserve">г. Светлоград, ул. Кирова, д. 11</t>
  </si>
  <si>
    <t xml:space="preserve">г. Светлоград, ул. Кирова, д. 19</t>
  </si>
  <si>
    <t xml:space="preserve">(пусто)</t>
  </si>
  <si>
    <t xml:space="preserve">г. Светлоград, ул. Кирова, д. 15а</t>
  </si>
  <si>
    <t xml:space="preserve">г. Светлоград, ул. Ярмарочная, д. 21</t>
  </si>
  <si>
    <t xml:space="preserve">г. Светлоград, ул. Высотная, д. 38</t>
  </si>
  <si>
    <t xml:space="preserve">г. Светлоград, ул. Матросова, д. 179А</t>
  </si>
  <si>
    <t xml:space="preserve">Общий итог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</si>
</sst>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\ _₽_-;\-* #,##0.00\ _₽_-;_-* \-??\ _₽_-;_-@_-"/>
    <numFmt numFmtId="166" formatCode="dd/mm/yyyy"/>
    <numFmt numFmtId="167" formatCode="0.00"/>
    <numFmt numFmtId="168" formatCode="#,##0"/>
    <numFmt numFmtId="169" formatCode="#,##0.00"/>
    <numFmt numFmtId="170" formatCode="_-* #,##0.00_р_._-;\-* #,##0.00_р_._-;_-* \-??_р_._-;_-@_-"/>
    <numFmt numFmtId="171" formatCode="mm/yyyy"/>
    <numFmt numFmtId="172" formatCode="000000000"/>
    <numFmt numFmtId="173" formatCode="0"/>
  </numFmts>
  <fonts count="23">
    <font>
      <sz val="11"/>
      <color theme="1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</font>
    <font>
      <b val="true"/>
      <sz val="14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8"/>
      <color theme="1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8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05"/>
        <bgColor rgb="FFDEEBF7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6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13" fillId="0" borderId="2" xfId="21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0" fontId="7" fillId="0" borderId="6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8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8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18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8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0" fontId="7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4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1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29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2" xfId="2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7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0" borderId="12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0" borderId="2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3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3" fillId="0" borderId="2" xfId="2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3" fillId="0" borderId="2" xfId="2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2" xfId="2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3" fillId="0" borderId="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3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3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2" xfId="3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2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22" fillId="0" borderId="0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2 2 2" xfId="22"/>
    <cellStyle name="Обычный 2 2 5" xfId="23"/>
    <cellStyle name="Обычный 2 2 5 2" xfId="24"/>
    <cellStyle name="Обычный 2 2 6" xfId="25"/>
    <cellStyle name="Обычный 2 2 6 2" xfId="26"/>
    <cellStyle name="Обычный 2 3" xfId="27"/>
    <cellStyle name="Обычный 3" xfId="28"/>
    <cellStyle name="Обычный 3 2 2" xfId="29"/>
    <cellStyle name="Обычный 4" xfId="30"/>
    <cellStyle name="Финансовый 2" xfId="31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mb://192.168.50.100/E:/Users/1/Desktop/&#1050;&#1088;&#1072;&#1090;&#1082;&#1086;&#1089;&#1088;&#1086;&#1095;&#1085;&#1099;&#1081;%20&#1087;&#1083;&#1072;&#1085;%20&#1088;&#1077;&#1072;&#1083;&#1080;&#1079;&#1072;&#1094;&#1080;&#1080;%20&#1088;&#1077;&#1075;.%20&#1087;&#1088;&#1086;&#1075;&#1088;&#1072;&#1084;&#1084;&#1099;%202023-2025%20&#1075;&#1075;/&#1055;&#1077;&#1090;&#1088;&#1086;&#1074;&#1089;&#1082;&#1080;&#1081;%2023-25%20&#1087;&#1088;&#1086;&#1074;&#1077;&#1088;&#1077;&#1085;&#1085;&#1099;&#1081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2"/>
      <sheetName val="Таблица 3"/>
      <sheetName val="Лист2"/>
    </sheetNames>
    <sheetDataSet>
      <sheetData sheetId="0">
        <row r="63">
          <cell r="E63" t="str">
            <v>с. Шангала, ул. 60 лет Октября, д. 32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0"/>
  <sheetViews>
    <sheetView showFormulas="false" showGridLines="true" showRowColHeaders="true" showZeros="true" rightToLeft="false" tabSelected="true" showOutlineSymbols="true" defaultGridColor="true" view="normal" topLeftCell="A10" colorId="64" zoomScale="70" zoomScaleNormal="70" zoomScalePageLayoutView="100" workbookViewId="0">
      <selection pane="topLeft" activeCell="P1" activeCellId="0" sqref="P1"/>
    </sheetView>
  </sheetViews>
  <sheetFormatPr defaultColWidth="9.140625"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1" width="13.57"/>
    <col collapsed="false" customWidth="true" hidden="false" outlineLevel="0" max="4" min="4" style="0" width="34.57"/>
    <col collapsed="false" customWidth="true" hidden="false" outlineLevel="0" max="5" min="5" style="0" width="44.14"/>
    <col collapsed="false" customWidth="true" hidden="false" outlineLevel="0" max="6" min="6" style="0" width="18.14"/>
    <col collapsed="false" customWidth="true" hidden="false" outlineLevel="0" max="7" min="7" style="0" width="12.28"/>
    <col collapsed="false" customWidth="true" hidden="false" outlineLevel="0" max="8" min="8" style="0" width="17.57"/>
    <col collapsed="false" customWidth="true" hidden="false" outlineLevel="0" max="9" min="9" style="2" width="12.71"/>
    <col collapsed="false" customWidth="true" hidden="false" outlineLevel="0" max="10" min="10" style="2" width="13.57"/>
    <col collapsed="false" customWidth="true" hidden="false" outlineLevel="0" max="11" min="11" style="2" width="12.71"/>
    <col collapsed="false" customWidth="true" hidden="false" outlineLevel="0" max="12" min="12" style="3" width="12"/>
    <col collapsed="false" customWidth="true" hidden="false" outlineLevel="0" max="13" min="13" style="3" width="15.28"/>
    <col collapsed="false" customWidth="true" hidden="false" outlineLevel="0" max="14" min="14" style="3" width="15.71"/>
    <col collapsed="false" customWidth="true" hidden="false" outlineLevel="0" max="15" min="15" style="0" width="12.43"/>
    <col collapsed="false" customWidth="true" hidden="false" outlineLevel="0" max="16" min="16" style="0" width="11"/>
    <col collapsed="false" customWidth="true" hidden="false" outlineLevel="0" max="17" min="17" style="0" width="12.28"/>
    <col collapsed="false" customWidth="true" hidden="false" outlineLevel="0" max="18" min="18" style="0" width="17.28"/>
    <col collapsed="false" customWidth="true" hidden="false" outlineLevel="0" max="19" min="19" style="0" width="11.71"/>
    <col collapsed="false" customWidth="true" hidden="false" outlineLevel="0" max="20" min="20" style="0" width="10.85"/>
    <col collapsed="false" customWidth="true" hidden="false" outlineLevel="0" max="21" min="21" style="0" width="13.14"/>
    <col collapsed="false" customWidth="true" hidden="false" outlineLevel="0" max="22" min="22" style="0" width="17.57"/>
    <col collapsed="false" customWidth="true" hidden="false" outlineLevel="0" max="23" min="23" style="0" width="14.85"/>
  </cols>
  <sheetData>
    <row r="1" customFormat="false" ht="31.5" hidden="false" customHeight="true" outlineLevel="0" collapsed="false">
      <c r="A1" s="4"/>
      <c r="B1" s="4"/>
      <c r="C1" s="5"/>
      <c r="D1" s="4"/>
      <c r="E1" s="6"/>
      <c r="F1" s="5"/>
      <c r="G1" s="4"/>
      <c r="H1" s="4"/>
      <c r="I1" s="7"/>
      <c r="J1" s="5"/>
      <c r="K1" s="5"/>
      <c r="L1" s="8"/>
      <c r="M1" s="8"/>
      <c r="N1" s="8"/>
      <c r="O1" s="9"/>
      <c r="P1" s="10" t="s">
        <v>0</v>
      </c>
      <c r="Q1" s="10"/>
      <c r="R1" s="10"/>
      <c r="S1" s="10"/>
      <c r="T1" s="10"/>
      <c r="U1" s="10"/>
      <c r="V1" s="10"/>
      <c r="W1" s="10"/>
    </row>
    <row r="2" customFormat="false" ht="15" hidden="false" customHeight="true" outlineLevel="0" collapsed="false">
      <c r="A2" s="4"/>
      <c r="B2" s="4"/>
      <c r="C2" s="5"/>
      <c r="D2" s="7"/>
      <c r="E2" s="6"/>
      <c r="F2" s="5"/>
      <c r="G2" s="4"/>
      <c r="H2" s="4"/>
      <c r="I2" s="7"/>
      <c r="J2" s="5"/>
      <c r="K2" s="5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0"/>
    </row>
    <row r="3" customFormat="false" ht="19.5" hidden="false" customHeight="true" outlineLevel="0" collapsed="false">
      <c r="A3" s="4"/>
      <c r="B3" s="4"/>
      <c r="C3" s="5"/>
      <c r="D3" s="4"/>
      <c r="E3" s="6"/>
      <c r="F3" s="5"/>
      <c r="G3" s="4"/>
      <c r="H3" s="4"/>
      <c r="I3" s="7"/>
      <c r="J3" s="5"/>
      <c r="K3" s="5"/>
      <c r="L3" s="8"/>
      <c r="M3" s="8"/>
      <c r="N3" s="8"/>
      <c r="O3" s="9"/>
      <c r="P3" s="10"/>
      <c r="Q3" s="10"/>
      <c r="R3" s="10"/>
      <c r="S3" s="10"/>
      <c r="T3" s="10"/>
      <c r="U3" s="10"/>
      <c r="V3" s="10"/>
      <c r="W3" s="10"/>
    </row>
    <row r="4" customFormat="false" ht="35.25" hidden="false" customHeight="true" outlineLevel="0" collapsed="false">
      <c r="A4" s="4"/>
      <c r="B4" s="4"/>
      <c r="C4" s="5"/>
      <c r="D4" s="7"/>
      <c r="E4" s="6"/>
      <c r="F4" s="5"/>
      <c r="G4" s="4"/>
      <c r="H4" s="4"/>
      <c r="I4" s="7"/>
      <c r="J4" s="5"/>
      <c r="K4" s="5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0"/>
    </row>
    <row r="5" customFormat="false" ht="45" hidden="false" customHeight="true" outlineLevel="0" collapsed="false">
      <c r="A5" s="4"/>
      <c r="B5" s="4"/>
      <c r="C5" s="5"/>
      <c r="D5" s="4"/>
      <c r="E5" s="6"/>
      <c r="F5" s="5"/>
      <c r="G5" s="4"/>
      <c r="H5" s="4"/>
      <c r="I5" s="7"/>
      <c r="J5" s="5"/>
      <c r="K5" s="5"/>
      <c r="L5" s="8"/>
      <c r="M5" s="8"/>
      <c r="N5" s="8"/>
      <c r="O5" s="11"/>
      <c r="P5" s="10"/>
      <c r="Q5" s="10"/>
      <c r="R5" s="10"/>
      <c r="S5" s="10"/>
      <c r="T5" s="10"/>
      <c r="U5" s="10"/>
      <c r="V5" s="10"/>
      <c r="W5" s="10"/>
    </row>
    <row r="6" customFormat="false" ht="24" hidden="false" customHeight="true" outlineLevel="0" collapsed="false">
      <c r="A6" s="4"/>
      <c r="B6" s="4"/>
      <c r="C6" s="5"/>
      <c r="D6" s="4"/>
      <c r="E6" s="6"/>
      <c r="F6" s="5"/>
      <c r="G6" s="4"/>
      <c r="H6" s="4"/>
      <c r="I6" s="7"/>
      <c r="J6" s="5"/>
      <c r="K6" s="5"/>
      <c r="L6" s="8"/>
      <c r="M6" s="8"/>
      <c r="N6" s="8"/>
      <c r="O6" s="11"/>
      <c r="P6" s="10"/>
      <c r="Q6" s="10"/>
      <c r="R6" s="10"/>
      <c r="S6" s="10"/>
      <c r="T6" s="10"/>
      <c r="U6" s="10"/>
      <c r="V6" s="10"/>
      <c r="W6" s="10"/>
    </row>
    <row r="7" customFormat="false" ht="20.25" hidden="false" customHeight="true" outlineLevel="0" collapsed="false">
      <c r="A7" s="4"/>
      <c r="B7" s="4"/>
      <c r="C7" s="5"/>
      <c r="D7" s="4"/>
      <c r="E7" s="6"/>
      <c r="F7" s="5"/>
      <c r="G7" s="4"/>
      <c r="H7" s="4"/>
      <c r="I7" s="7"/>
      <c r="J7" s="5"/>
      <c r="K7" s="5"/>
      <c r="L7" s="8"/>
      <c r="M7" s="8"/>
      <c r="N7" s="8"/>
      <c r="O7" s="12"/>
      <c r="P7" s="10"/>
      <c r="Q7" s="10"/>
      <c r="R7" s="10"/>
      <c r="S7" s="10"/>
      <c r="T7" s="10"/>
      <c r="U7" s="10"/>
      <c r="V7" s="10"/>
      <c r="W7" s="10"/>
    </row>
    <row r="8" customFormat="false" ht="21" hidden="false" customHeight="true" outlineLevel="0" collapsed="false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customFormat="false" ht="21" hidden="false" customHeight="true" outlineLevel="0" collapsed="false">
      <c r="A9" s="14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customFormat="false" ht="35.25" hidden="false" customHeight="tru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customFormat="false" ht="30.75" hidden="false" customHeight="true" outlineLevel="0" collapsed="false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 t="s">
        <v>2</v>
      </c>
      <c r="Q11" s="16"/>
      <c r="R11" s="16"/>
      <c r="S11" s="16"/>
      <c r="T11" s="16"/>
      <c r="U11" s="16"/>
      <c r="V11" s="16"/>
      <c r="W11" s="16"/>
    </row>
    <row r="12" customFormat="false" ht="45" hidden="false" customHeight="true" outlineLevel="0" collapsed="false">
      <c r="A12" s="17" t="s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="23" customFormat="true" ht="33" hidden="false" customHeight="true" outlineLevel="0" collapsed="false">
      <c r="A13" s="18" t="s">
        <v>4</v>
      </c>
      <c r="B13" s="19" t="s">
        <v>5</v>
      </c>
      <c r="C13" s="19" t="s">
        <v>6</v>
      </c>
      <c r="D13" s="19" t="s">
        <v>7</v>
      </c>
      <c r="E13" s="19" t="s">
        <v>8</v>
      </c>
      <c r="F13" s="19" t="s">
        <v>9</v>
      </c>
      <c r="G13" s="19" t="s">
        <v>10</v>
      </c>
      <c r="H13" s="19" t="s">
        <v>11</v>
      </c>
      <c r="I13" s="20" t="s">
        <v>12</v>
      </c>
      <c r="J13" s="20"/>
      <c r="K13" s="20"/>
      <c r="L13" s="21" t="s">
        <v>13</v>
      </c>
      <c r="M13" s="21" t="s">
        <v>14</v>
      </c>
      <c r="N13" s="21"/>
      <c r="O13" s="19" t="s">
        <v>15</v>
      </c>
      <c r="P13" s="19" t="s">
        <v>16</v>
      </c>
      <c r="Q13" s="19" t="s">
        <v>17</v>
      </c>
      <c r="R13" s="19" t="s">
        <v>18</v>
      </c>
      <c r="S13" s="19"/>
      <c r="T13" s="19"/>
      <c r="U13" s="19"/>
      <c r="V13" s="19"/>
      <c r="W13" s="22" t="s">
        <v>19</v>
      </c>
    </row>
    <row r="14" s="23" customFormat="true" ht="107.25" hidden="false" customHeight="true" outlineLevel="0" collapsed="false">
      <c r="A14" s="18"/>
      <c r="B14" s="19"/>
      <c r="C14" s="19"/>
      <c r="D14" s="19"/>
      <c r="E14" s="19"/>
      <c r="F14" s="19"/>
      <c r="G14" s="19"/>
      <c r="H14" s="19"/>
      <c r="I14" s="20" t="s">
        <v>20</v>
      </c>
      <c r="J14" s="20" t="s">
        <v>21</v>
      </c>
      <c r="K14" s="20" t="s">
        <v>22</v>
      </c>
      <c r="L14" s="21"/>
      <c r="M14" s="24" t="s">
        <v>14</v>
      </c>
      <c r="N14" s="24" t="s">
        <v>23</v>
      </c>
      <c r="O14" s="19"/>
      <c r="P14" s="19"/>
      <c r="Q14" s="19"/>
      <c r="R14" s="25" t="s">
        <v>24</v>
      </c>
      <c r="S14" s="25" t="s">
        <v>25</v>
      </c>
      <c r="T14" s="25" t="s">
        <v>26</v>
      </c>
      <c r="U14" s="25" t="s">
        <v>27</v>
      </c>
      <c r="V14" s="25" t="s">
        <v>28</v>
      </c>
      <c r="W14" s="22"/>
    </row>
    <row r="15" s="34" customFormat="true" ht="15" hidden="false" customHeight="false" outlineLevel="0" collapsed="false">
      <c r="A15" s="26"/>
      <c r="B15" s="27"/>
      <c r="C15" s="28" t="n">
        <v>2023</v>
      </c>
      <c r="D15" s="26" t="s">
        <v>29</v>
      </c>
      <c r="E15" s="26" t="s">
        <v>30</v>
      </c>
      <c r="F15" s="26" t="n">
        <v>1</v>
      </c>
      <c r="G15" s="26" t="n">
        <v>1971</v>
      </c>
      <c r="H15" s="26"/>
      <c r="I15" s="29" t="s">
        <v>31</v>
      </c>
      <c r="J15" s="29" t="s">
        <v>31</v>
      </c>
      <c r="K15" s="29" t="s">
        <v>31</v>
      </c>
      <c r="L15" s="30" t="n">
        <v>1127.7</v>
      </c>
      <c r="M15" s="30" t="n">
        <v>735.3</v>
      </c>
      <c r="N15" s="30" t="n">
        <v>204.1</v>
      </c>
      <c r="O15" s="30" t="n">
        <v>36</v>
      </c>
      <c r="P15" s="30" t="n">
        <v>2</v>
      </c>
      <c r="Q15" s="31" t="n">
        <v>2</v>
      </c>
      <c r="R15" s="32" t="n">
        <f aca="false">'Таблица 2'!L6</f>
        <v>2737096.65</v>
      </c>
      <c r="S15" s="32" t="n">
        <v>0</v>
      </c>
      <c r="T15" s="32" t="n">
        <v>0</v>
      </c>
      <c r="U15" s="32" t="n">
        <v>0</v>
      </c>
      <c r="V15" s="32" t="n">
        <f aca="false">R15</f>
        <v>2737096.65</v>
      </c>
      <c r="W15" s="33" t="n">
        <v>45291</v>
      </c>
    </row>
    <row r="16" s="34" customFormat="true" ht="15" hidden="false" customHeight="false" outlineLevel="0" collapsed="false">
      <c r="A16" s="26"/>
      <c r="B16" s="27"/>
      <c r="C16" s="28" t="n">
        <v>2023</v>
      </c>
      <c r="D16" s="26" t="s">
        <v>29</v>
      </c>
      <c r="E16" s="26" t="s">
        <v>32</v>
      </c>
      <c r="F16" s="26" t="n">
        <v>1</v>
      </c>
      <c r="G16" s="26" t="n">
        <v>1974</v>
      </c>
      <c r="H16" s="26"/>
      <c r="I16" s="29" t="s">
        <v>31</v>
      </c>
      <c r="J16" s="29" t="s">
        <v>31</v>
      </c>
      <c r="K16" s="29" t="s">
        <v>31</v>
      </c>
      <c r="L16" s="30" t="n">
        <v>1111</v>
      </c>
      <c r="M16" s="30" t="n">
        <v>708.7</v>
      </c>
      <c r="N16" s="30" t="n">
        <v>263.2</v>
      </c>
      <c r="O16" s="30" t="n">
        <v>33</v>
      </c>
      <c r="P16" s="30" t="n">
        <v>2</v>
      </c>
      <c r="Q16" s="35" t="n">
        <v>2</v>
      </c>
      <c r="R16" s="32" t="n">
        <f aca="false">'Таблица 2'!L7</f>
        <v>144875.376</v>
      </c>
      <c r="S16" s="32" t="n">
        <v>0</v>
      </c>
      <c r="T16" s="32" t="n">
        <v>0</v>
      </c>
      <c r="U16" s="32" t="n">
        <v>0</v>
      </c>
      <c r="V16" s="32" t="n">
        <f aca="false">R16</f>
        <v>144875.376</v>
      </c>
      <c r="W16" s="33" t="n">
        <v>45291</v>
      </c>
    </row>
    <row r="17" s="40" customFormat="true" ht="15" hidden="false" customHeight="false" outlineLevel="0" collapsed="false">
      <c r="A17" s="26"/>
      <c r="B17" s="27"/>
      <c r="C17" s="28" t="n">
        <v>2023</v>
      </c>
      <c r="D17" s="26" t="s">
        <v>29</v>
      </c>
      <c r="E17" s="36" t="s">
        <v>33</v>
      </c>
      <c r="F17" s="26" t="n">
        <v>1</v>
      </c>
      <c r="G17" s="36" t="n">
        <v>1974</v>
      </c>
      <c r="H17" s="36"/>
      <c r="I17" s="29" t="s">
        <v>31</v>
      </c>
      <c r="J17" s="29" t="s">
        <v>31</v>
      </c>
      <c r="K17" s="29" t="s">
        <v>31</v>
      </c>
      <c r="L17" s="37" t="n">
        <v>1108.6</v>
      </c>
      <c r="M17" s="37" t="n">
        <v>702.6</v>
      </c>
      <c r="N17" s="37" t="n">
        <v>702.6</v>
      </c>
      <c r="O17" s="37" t="n">
        <v>28</v>
      </c>
      <c r="P17" s="37" t="n">
        <v>2</v>
      </c>
      <c r="Q17" s="38" t="n">
        <v>2</v>
      </c>
      <c r="R17" s="32" t="n">
        <f aca="false">'Таблица 2'!L8+'Таблица 2'!L9</f>
        <v>334855.776</v>
      </c>
      <c r="S17" s="32" t="n">
        <v>0</v>
      </c>
      <c r="T17" s="32" t="n">
        <v>0</v>
      </c>
      <c r="U17" s="32" t="n">
        <v>0</v>
      </c>
      <c r="V17" s="32" t="n">
        <f aca="false">R17</f>
        <v>334855.776</v>
      </c>
      <c r="W17" s="39" t="n">
        <v>45291</v>
      </c>
    </row>
    <row r="18" s="41" customFormat="true" ht="15" hidden="false" customHeight="false" outlineLevel="0" collapsed="false">
      <c r="A18" s="26"/>
      <c r="C18" s="42"/>
      <c r="D18" s="43" t="s">
        <v>34</v>
      </c>
      <c r="E18" s="44"/>
      <c r="F18" s="26"/>
      <c r="G18" s="45"/>
      <c r="H18" s="45"/>
      <c r="I18" s="29" t="s">
        <v>31</v>
      </c>
      <c r="J18" s="29" t="s">
        <v>31</v>
      </c>
      <c r="K18" s="29" t="s">
        <v>31</v>
      </c>
      <c r="L18" s="46" t="n">
        <f aca="false">SUM(L15:L17)</f>
        <v>3347.3</v>
      </c>
      <c r="M18" s="46" t="n">
        <f aca="false">SUM(M15:M17)</f>
        <v>2146.6</v>
      </c>
      <c r="N18" s="46" t="n">
        <f aca="false">SUM(N15:N17)</f>
        <v>1169.9</v>
      </c>
      <c r="O18" s="46" t="n">
        <f aca="false">SUM(O15:O17)</f>
        <v>97</v>
      </c>
      <c r="P18" s="47"/>
      <c r="Q18" s="48"/>
      <c r="R18" s="49" t="n">
        <f aca="false">SUM(R15:R17)</f>
        <v>3216827.802</v>
      </c>
      <c r="S18" s="49" t="n">
        <f aca="false">SUM(S15:S17)</f>
        <v>0</v>
      </c>
      <c r="T18" s="49" t="n">
        <f aca="false">SUM(T15:T17)</f>
        <v>0</v>
      </c>
      <c r="U18" s="49" t="n">
        <f aca="false">SUM(U15:U17)</f>
        <v>0</v>
      </c>
      <c r="V18" s="49" t="n">
        <f aca="false">SUM(V15:V17)</f>
        <v>3216827.802</v>
      </c>
      <c r="W18" s="50"/>
    </row>
    <row r="19" customFormat="false" ht="15" hidden="false" customHeight="false" outlineLevel="0" collapsed="false">
      <c r="A19" s="26"/>
      <c r="B19" s="27"/>
      <c r="C19" s="28" t="n">
        <v>2024</v>
      </c>
      <c r="D19" s="26" t="s">
        <v>29</v>
      </c>
      <c r="E19" s="27" t="s">
        <v>35</v>
      </c>
      <c r="F19" s="26" t="n">
        <v>1</v>
      </c>
      <c r="G19" s="27" t="n">
        <v>1968</v>
      </c>
      <c r="H19" s="27"/>
      <c r="I19" s="29" t="s">
        <v>31</v>
      </c>
      <c r="J19" s="29" t="s">
        <v>31</v>
      </c>
      <c r="K19" s="29" t="s">
        <v>31</v>
      </c>
      <c r="L19" s="51" t="n">
        <v>1053.2</v>
      </c>
      <c r="M19" s="51" t="n">
        <v>703.7</v>
      </c>
      <c r="N19" s="51" t="n">
        <v>703.7</v>
      </c>
      <c r="O19" s="51" t="n">
        <v>34</v>
      </c>
      <c r="P19" s="51" t="n">
        <v>2</v>
      </c>
      <c r="Q19" s="31" t="n">
        <v>2</v>
      </c>
      <c r="R19" s="32" t="n">
        <f aca="false">'Таблица 2'!L11</f>
        <v>4697827.16</v>
      </c>
      <c r="S19" s="32" t="n">
        <v>0</v>
      </c>
      <c r="T19" s="32" t="n">
        <v>0</v>
      </c>
      <c r="U19" s="32" t="n">
        <v>0</v>
      </c>
      <c r="V19" s="32" t="n">
        <f aca="false">R19</f>
        <v>4697827.16</v>
      </c>
      <c r="W19" s="33" t="n">
        <v>45657</v>
      </c>
    </row>
    <row r="20" s="34" customFormat="true" ht="15" hidden="false" customHeight="false" outlineLevel="0" collapsed="false">
      <c r="A20" s="26"/>
      <c r="B20" s="26"/>
      <c r="C20" s="28" t="n">
        <v>2024</v>
      </c>
      <c r="D20" s="26" t="s">
        <v>29</v>
      </c>
      <c r="E20" s="26" t="s">
        <v>36</v>
      </c>
      <c r="F20" s="26" t="n">
        <v>1</v>
      </c>
      <c r="G20" s="27" t="n">
        <v>1963</v>
      </c>
      <c r="H20" s="26"/>
      <c r="I20" s="29" t="s">
        <v>31</v>
      </c>
      <c r="J20" s="29" t="s">
        <v>31</v>
      </c>
      <c r="K20" s="29" t="s">
        <v>31</v>
      </c>
      <c r="L20" s="51" t="n">
        <v>373.5</v>
      </c>
      <c r="M20" s="51" t="n">
        <v>263.2</v>
      </c>
      <c r="N20" s="51" t="n">
        <v>263.2</v>
      </c>
      <c r="O20" s="51" t="n">
        <v>15</v>
      </c>
      <c r="P20" s="51" t="n">
        <v>2</v>
      </c>
      <c r="Q20" s="52" t="n">
        <v>1</v>
      </c>
      <c r="R20" s="32" t="n">
        <f aca="false">'Таблица 2'!L12+'Таблица 2'!L13</f>
        <v>1720508.4654</v>
      </c>
      <c r="S20" s="32" t="n">
        <v>0</v>
      </c>
      <c r="T20" s="32" t="n">
        <v>0</v>
      </c>
      <c r="U20" s="32" t="n">
        <v>0</v>
      </c>
      <c r="V20" s="32" t="n">
        <f aca="false">R20</f>
        <v>1720508.4654</v>
      </c>
      <c r="W20" s="33" t="n">
        <f aca="false">DATE(C20,12,31)</f>
        <v>45657</v>
      </c>
    </row>
    <row r="21" s="53" customFormat="true" ht="15" hidden="false" customHeight="false" outlineLevel="0" collapsed="false">
      <c r="A21" s="26"/>
      <c r="C21" s="41"/>
      <c r="D21" s="54" t="s">
        <v>37</v>
      </c>
      <c r="E21" s="55"/>
      <c r="F21" s="56"/>
      <c r="G21" s="55"/>
      <c r="H21" s="57"/>
      <c r="I21" s="58"/>
      <c r="J21" s="58"/>
      <c r="K21" s="58"/>
      <c r="L21" s="59" t="n">
        <f aca="false">SUM(L19:L20)</f>
        <v>1426.7</v>
      </c>
      <c r="M21" s="60" t="n">
        <f aca="false">SUM(M19:M20)</f>
        <v>966.9</v>
      </c>
      <c r="N21" s="60" t="n">
        <f aca="false">SUM(N19:N20)</f>
        <v>966.9</v>
      </c>
      <c r="O21" s="60" t="n">
        <f aca="false">SUM(O19:O20)</f>
        <v>49</v>
      </c>
      <c r="P21" s="60"/>
      <c r="Q21" s="61"/>
      <c r="R21" s="62" t="n">
        <f aca="false">SUM(R19:R20)</f>
        <v>6418335.6254</v>
      </c>
      <c r="S21" s="63" t="n">
        <f aca="false">SUM(S19)</f>
        <v>0</v>
      </c>
      <c r="T21" s="63" t="n">
        <f aca="false">SUM(T19)</f>
        <v>0</v>
      </c>
      <c r="U21" s="63" t="n">
        <f aca="false">SUM(U19)</f>
        <v>0</v>
      </c>
      <c r="V21" s="64" t="n">
        <f aca="false">SUM(V19:V20)</f>
        <v>6418335.6254</v>
      </c>
      <c r="W21" s="65"/>
    </row>
    <row r="22" s="53" customFormat="true" ht="15" hidden="false" customHeight="false" outlineLevel="0" collapsed="false">
      <c r="A22" s="26"/>
      <c r="B22" s="66"/>
      <c r="C22" s="28" t="n">
        <v>2025</v>
      </c>
      <c r="D22" s="26" t="s">
        <v>29</v>
      </c>
      <c r="E22" s="26" t="s">
        <v>38</v>
      </c>
      <c r="F22" s="26" t="n">
        <v>1</v>
      </c>
      <c r="G22" s="27" t="n">
        <v>1973</v>
      </c>
      <c r="H22" s="45"/>
      <c r="I22" s="29" t="s">
        <v>31</v>
      </c>
      <c r="J22" s="29" t="s">
        <v>31</v>
      </c>
      <c r="K22" s="29" t="s">
        <v>31</v>
      </c>
      <c r="L22" s="67" t="n">
        <v>772.1</v>
      </c>
      <c r="M22" s="67" t="n">
        <v>723.3</v>
      </c>
      <c r="N22" s="67" t="n">
        <v>723.3</v>
      </c>
      <c r="O22" s="67" t="n">
        <v>29</v>
      </c>
      <c r="P22" s="67" t="n">
        <v>2</v>
      </c>
      <c r="Q22" s="67" t="n">
        <v>2</v>
      </c>
      <c r="R22" s="68" t="n">
        <f aca="false">'Таблица 2'!L15</f>
        <v>1751304.6968</v>
      </c>
      <c r="S22" s="69" t="n">
        <v>0</v>
      </c>
      <c r="T22" s="32" t="n">
        <v>0</v>
      </c>
      <c r="U22" s="32" t="n">
        <v>0</v>
      </c>
      <c r="V22" s="70" t="n">
        <f aca="false">R22</f>
        <v>1751304.6968</v>
      </c>
      <c r="W22" s="71" t="n">
        <f aca="false">DATE(C22,12,31)</f>
        <v>46022</v>
      </c>
    </row>
    <row r="23" s="53" customFormat="true" ht="15" hidden="false" customHeight="false" outlineLevel="0" collapsed="false">
      <c r="A23" s="26"/>
      <c r="B23" s="66"/>
      <c r="C23" s="28" t="n">
        <v>2025</v>
      </c>
      <c r="D23" s="26" t="s">
        <v>29</v>
      </c>
      <c r="E23" s="26" t="s">
        <v>39</v>
      </c>
      <c r="F23" s="26" t="n">
        <v>1</v>
      </c>
      <c r="G23" s="27" t="n">
        <v>1980</v>
      </c>
      <c r="H23" s="45"/>
      <c r="I23" s="29" t="s">
        <v>31</v>
      </c>
      <c r="J23" s="29" t="s">
        <v>31</v>
      </c>
      <c r="K23" s="29" t="s">
        <v>31</v>
      </c>
      <c r="L23" s="67" t="n">
        <v>1258.7</v>
      </c>
      <c r="M23" s="67" t="n">
        <v>882.3</v>
      </c>
      <c r="N23" s="67" t="n">
        <v>882.3</v>
      </c>
      <c r="O23" s="67" t="n">
        <v>28</v>
      </c>
      <c r="P23" s="67" t="n">
        <v>4</v>
      </c>
      <c r="Q23" s="67" t="n">
        <v>1</v>
      </c>
      <c r="R23" s="68" t="n">
        <f aca="false">'Таблица 2'!L16</f>
        <v>2999545.38</v>
      </c>
      <c r="S23" s="69" t="n">
        <v>0</v>
      </c>
      <c r="T23" s="32" t="n">
        <v>0</v>
      </c>
      <c r="U23" s="32" t="n">
        <v>0</v>
      </c>
      <c r="V23" s="70" t="n">
        <f aca="false">R23</f>
        <v>2999545.38</v>
      </c>
      <c r="W23" s="71" t="n">
        <f aca="false">DATE(C23,12,31)</f>
        <v>46022</v>
      </c>
    </row>
    <row r="24" s="34" customFormat="true" ht="15" hidden="false" customHeight="false" outlineLevel="0" collapsed="false">
      <c r="A24" s="26"/>
      <c r="B24" s="26"/>
      <c r="C24" s="28" t="n">
        <v>2025</v>
      </c>
      <c r="D24" s="26" t="s">
        <v>29</v>
      </c>
      <c r="E24" s="26" t="str">
        <f aca="false">'[1]Таблица 1'!$E$63</f>
        <v>с. Шангала, ул. 60 лет Октября, д. 32</v>
      </c>
      <c r="F24" s="26" t="n">
        <v>1</v>
      </c>
      <c r="G24" s="27" t="n">
        <v>1980</v>
      </c>
      <c r="H24" s="27"/>
      <c r="I24" s="72" t="s">
        <v>31</v>
      </c>
      <c r="J24" s="72" t="s">
        <v>31</v>
      </c>
      <c r="K24" s="72" t="s">
        <v>31</v>
      </c>
      <c r="L24" s="73" t="n">
        <v>440</v>
      </c>
      <c r="M24" s="51" t="n">
        <v>367.6</v>
      </c>
      <c r="N24" s="51" t="n">
        <v>367.6</v>
      </c>
      <c r="O24" s="51" t="n">
        <v>16</v>
      </c>
      <c r="P24" s="51" t="n">
        <v>2</v>
      </c>
      <c r="Q24" s="31" t="n">
        <v>1</v>
      </c>
      <c r="R24" s="32" t="n">
        <f aca="false">'Таблица 2'!L17</f>
        <v>105204.2</v>
      </c>
      <c r="S24" s="69" t="n">
        <v>0</v>
      </c>
      <c r="T24" s="32" t="n">
        <v>0</v>
      </c>
      <c r="U24" s="32" t="n">
        <v>0</v>
      </c>
      <c r="V24" s="32" t="n">
        <f aca="false">R24</f>
        <v>105204.2</v>
      </c>
      <c r="W24" s="71" t="n">
        <f aca="false">DATE(C24,12,31)</f>
        <v>46022</v>
      </c>
    </row>
    <row r="25" s="34" customFormat="true" ht="15" hidden="false" customHeight="false" outlineLevel="0" collapsed="false">
      <c r="A25" s="26"/>
      <c r="B25" s="26"/>
      <c r="C25" s="28" t="n">
        <v>2025</v>
      </c>
      <c r="D25" s="26" t="s">
        <v>29</v>
      </c>
      <c r="E25" s="26" t="s">
        <v>40</v>
      </c>
      <c r="F25" s="26" t="n">
        <v>1</v>
      </c>
      <c r="G25" s="26" t="n">
        <v>1985</v>
      </c>
      <c r="H25" s="26"/>
      <c r="I25" s="29" t="s">
        <v>31</v>
      </c>
      <c r="J25" s="29" t="s">
        <v>31</v>
      </c>
      <c r="K25" s="29" t="s">
        <v>31</v>
      </c>
      <c r="L25" s="74" t="n">
        <v>2305.5</v>
      </c>
      <c r="M25" s="30" t="n">
        <v>1755.4</v>
      </c>
      <c r="N25" s="30" t="n">
        <v>1755.4</v>
      </c>
      <c r="O25" s="30" t="n">
        <v>70</v>
      </c>
      <c r="P25" s="30" t="n">
        <v>3</v>
      </c>
      <c r="Q25" s="35" t="n">
        <v>1</v>
      </c>
      <c r="R25" s="32" t="n">
        <f aca="false">'Таблица 2'!L18</f>
        <v>5665807.94</v>
      </c>
      <c r="S25" s="32" t="n">
        <v>0</v>
      </c>
      <c r="T25" s="32" t="n">
        <v>0</v>
      </c>
      <c r="U25" s="32" t="n">
        <v>0</v>
      </c>
      <c r="V25" s="32" t="n">
        <f aca="false">R25</f>
        <v>5665807.94</v>
      </c>
      <c r="W25" s="71" t="n">
        <f aca="false">DATE(C25,12,31)</f>
        <v>46022</v>
      </c>
    </row>
    <row r="26" customFormat="false" ht="15" hidden="false" customHeight="false" outlineLevel="0" collapsed="false">
      <c r="A26" s="26"/>
      <c r="B26" s="27"/>
      <c r="C26" s="28" t="n">
        <v>2025</v>
      </c>
      <c r="D26" s="26" t="s">
        <v>29</v>
      </c>
      <c r="E26" s="27" t="s">
        <v>41</v>
      </c>
      <c r="F26" s="26" t="n">
        <v>1</v>
      </c>
      <c r="G26" s="27" t="n">
        <v>1967</v>
      </c>
      <c r="H26" s="27"/>
      <c r="I26" s="72" t="s">
        <v>31</v>
      </c>
      <c r="J26" s="72" t="s">
        <v>31</v>
      </c>
      <c r="K26" s="72" t="s">
        <v>31</v>
      </c>
      <c r="L26" s="73" t="n">
        <v>378.2</v>
      </c>
      <c r="M26" s="51" t="n">
        <v>232.5</v>
      </c>
      <c r="N26" s="51" t="n">
        <v>232.5</v>
      </c>
      <c r="O26" s="51" t="n">
        <v>15</v>
      </c>
      <c r="P26" s="51" t="n">
        <v>2</v>
      </c>
      <c r="Q26" s="52" t="n">
        <v>1</v>
      </c>
      <c r="R26" s="32" t="n">
        <f aca="false">'Таблица 2'!L19</f>
        <v>1999696.92</v>
      </c>
      <c r="S26" s="69" t="n">
        <v>0</v>
      </c>
      <c r="T26" s="32" t="n">
        <v>0</v>
      </c>
      <c r="U26" s="32" t="n">
        <v>0</v>
      </c>
      <c r="V26" s="32" t="n">
        <f aca="false">R26</f>
        <v>1999696.92</v>
      </c>
      <c r="W26" s="71" t="n">
        <f aca="false">DATE(C26,12,31)</f>
        <v>46022</v>
      </c>
    </row>
    <row r="27" s="41" customFormat="true" ht="15" hidden="false" customHeight="false" outlineLevel="0" collapsed="false">
      <c r="B27" s="75"/>
      <c r="C27" s="75"/>
      <c r="D27" s="76" t="s">
        <v>42</v>
      </c>
      <c r="E27" s="75"/>
      <c r="F27" s="75"/>
      <c r="G27" s="77"/>
      <c r="H27" s="78"/>
      <c r="I27" s="79"/>
      <c r="J27" s="79"/>
      <c r="K27" s="79"/>
      <c r="L27" s="80" t="n">
        <f aca="false">SUM(L22:L26)</f>
        <v>5154.5</v>
      </c>
      <c r="M27" s="80" t="n">
        <f aca="false">SUM(M22:M26)</f>
        <v>3961.1</v>
      </c>
      <c r="N27" s="80" t="n">
        <f aca="false">SUM(N22:N26)</f>
        <v>3961.1</v>
      </c>
      <c r="O27" s="80" t="n">
        <f aca="false">SUM(O22:O26)</f>
        <v>158</v>
      </c>
      <c r="P27" s="80"/>
      <c r="Q27" s="81"/>
      <c r="R27" s="82" t="n">
        <f aca="false">SUM(R22:R26)</f>
        <v>12521559.1368</v>
      </c>
      <c r="S27" s="82" t="n">
        <f aca="false">SUM(S24:S26)</f>
        <v>0</v>
      </c>
      <c r="T27" s="82" t="n">
        <f aca="false">SUM(T24:T26)</f>
        <v>0</v>
      </c>
      <c r="U27" s="82" t="n">
        <f aca="false">SUM(U24:U26)</f>
        <v>0</v>
      </c>
      <c r="V27" s="82" t="n">
        <f aca="false">SUM(V22:V26)</f>
        <v>12521559.1368</v>
      </c>
      <c r="W27" s="71" t="n">
        <f aca="false">DATE(C27,12,31)</f>
        <v>36891</v>
      </c>
    </row>
    <row r="28" customFormat="false" ht="25.35" hidden="false" customHeight="false" outlineLevel="0" collapsed="false">
      <c r="A28" s="45"/>
      <c r="B28" s="45"/>
      <c r="C28" s="45"/>
      <c r="D28" s="83" t="s">
        <v>43</v>
      </c>
      <c r="E28" s="84"/>
      <c r="F28" s="45"/>
      <c r="G28" s="45"/>
      <c r="H28" s="45"/>
      <c r="I28" s="47"/>
      <c r="J28" s="47"/>
      <c r="K28" s="47"/>
      <c r="L28" s="85"/>
      <c r="M28" s="85"/>
      <c r="N28" s="85"/>
      <c r="O28" s="85"/>
      <c r="P28" s="86"/>
      <c r="Q28" s="27"/>
      <c r="R28" s="87" t="n">
        <f aca="false">R27+R18+R21</f>
        <v>22156722.5642</v>
      </c>
      <c r="S28" s="87" t="n">
        <f aca="false">S27+S18+S21</f>
        <v>0</v>
      </c>
      <c r="T28" s="87" t="n">
        <f aca="false">T27+T18+T21</f>
        <v>0</v>
      </c>
      <c r="U28" s="87" t="n">
        <f aca="false">U27+U18+U21</f>
        <v>0</v>
      </c>
      <c r="V28" s="87" t="n">
        <f aca="false">V27+V18+V21</f>
        <v>22156722.5642</v>
      </c>
      <c r="W28" s="27"/>
    </row>
    <row r="29" s="41" customFormat="true" ht="32.25" hidden="false" customHeight="true" outlineLevel="0" collapsed="false">
      <c r="A29" s="19"/>
      <c r="B29" s="19"/>
      <c r="C29" s="19"/>
      <c r="D29" s="84"/>
      <c r="E29" s="45"/>
      <c r="F29" s="19"/>
      <c r="G29" s="19"/>
      <c r="H29" s="19"/>
      <c r="I29" s="20"/>
      <c r="J29" s="20"/>
      <c r="K29" s="20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45"/>
    </row>
    <row r="30" s="89" customFormat="true" ht="15" hidden="false" customHeight="false" outlineLevel="0" collapsed="false">
      <c r="C30" s="1"/>
      <c r="I30" s="2"/>
      <c r="J30" s="2"/>
      <c r="K30" s="2"/>
      <c r="L30" s="3"/>
      <c r="M30" s="3"/>
      <c r="N30" s="3"/>
    </row>
  </sheetData>
  <autoFilter ref="A14:Q5928"/>
  <mergeCells count="21">
    <mergeCell ref="P1:W7"/>
    <mergeCell ref="A8:W8"/>
    <mergeCell ref="A9:W10"/>
    <mergeCell ref="P11:W11"/>
    <mergeCell ref="A12:W12"/>
    <mergeCell ref="A13:A14"/>
    <mergeCell ref="B13:B14"/>
    <mergeCell ref="C13:C14"/>
    <mergeCell ref="D13:D14"/>
    <mergeCell ref="E13:E14"/>
    <mergeCell ref="F13:F14"/>
    <mergeCell ref="G13:G14"/>
    <mergeCell ref="H13:H14"/>
    <mergeCell ref="I13:K13"/>
    <mergeCell ref="L13:L14"/>
    <mergeCell ref="M13:N13"/>
    <mergeCell ref="O13:O14"/>
    <mergeCell ref="P13:P14"/>
    <mergeCell ref="Q13:Q14"/>
    <mergeCell ref="R13:V13"/>
    <mergeCell ref="W13:W1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3" activeCellId="0" sqref="A3"/>
    </sheetView>
  </sheetViews>
  <sheetFormatPr defaultColWidth="9.140625" defaultRowHeight="15" zeroHeight="false" outlineLevelRow="0" outlineLevelCol="0"/>
  <cols>
    <col collapsed="false" customWidth="true" hidden="false" outlineLevel="0" max="1" min="1" style="0" width="16.85"/>
    <col collapsed="false" customWidth="true" hidden="false" outlineLevel="0" max="2" min="2" style="0" width="17.43"/>
    <col collapsed="false" customWidth="true" hidden="false" outlineLevel="0" max="3" min="3" style="34" width="8.43"/>
    <col collapsed="false" customWidth="true" hidden="false" outlineLevel="0" max="4" min="4" style="1" width="16.57"/>
    <col collapsed="false" customWidth="true" hidden="false" outlineLevel="0" max="5" min="5" style="0" width="34.57"/>
    <col collapsed="false" customWidth="true" hidden="false" outlineLevel="0" max="6" min="6" style="34" width="42.14"/>
    <col collapsed="false" customWidth="true" hidden="false" outlineLevel="0" max="7" min="7" style="0" width="19.85"/>
    <col collapsed="false" customWidth="true" hidden="false" outlineLevel="0" max="8" min="8" style="0" width="65.28"/>
    <col collapsed="false" customWidth="true" hidden="false" outlineLevel="0" max="9" min="9" style="3" width="14.14"/>
    <col collapsed="false" customWidth="true" hidden="false" outlineLevel="0" max="10" min="10" style="3" width="15"/>
    <col collapsed="false" customWidth="true" hidden="false" outlineLevel="0" max="11" min="11" style="90" width="30.13"/>
    <col collapsed="false" customWidth="true" hidden="false" outlineLevel="0" max="12" min="12" style="90" width="23.43"/>
    <col collapsed="false" customWidth="true" hidden="false" outlineLevel="0" max="13" min="13" style="91" width="15.71"/>
    <col collapsed="false" customWidth="true" hidden="false" outlineLevel="0" max="14" min="14" style="91" width="20.71"/>
    <col collapsed="false" customWidth="true" hidden="false" outlineLevel="0" max="15" min="15" style="92" width="19"/>
  </cols>
  <sheetData>
    <row r="1" customFormat="false" ht="21" hidden="false" customHeight="true" outlineLevel="0" collapsed="false">
      <c r="A1" s="93"/>
      <c r="B1" s="93"/>
      <c r="C1" s="94"/>
      <c r="O1" s="95" t="s">
        <v>44</v>
      </c>
    </row>
    <row r="3" customFormat="false" ht="55.5" hidden="false" customHeight="true" outlineLevel="0" collapsed="false">
      <c r="A3" s="96" t="s">
        <v>45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5" s="104" customFormat="true" ht="198" hidden="false" customHeight="true" outlineLevel="0" collapsed="false">
      <c r="A5" s="97" t="s">
        <v>46</v>
      </c>
      <c r="B5" s="98" t="s">
        <v>47</v>
      </c>
      <c r="C5" s="18" t="s">
        <v>5</v>
      </c>
      <c r="D5" s="97" t="s">
        <v>6</v>
      </c>
      <c r="E5" s="97" t="s">
        <v>48</v>
      </c>
      <c r="F5" s="99" t="s">
        <v>8</v>
      </c>
      <c r="G5" s="97" t="s">
        <v>49</v>
      </c>
      <c r="H5" s="97" t="s">
        <v>50</v>
      </c>
      <c r="I5" s="100" t="s">
        <v>51</v>
      </c>
      <c r="J5" s="100" t="s">
        <v>52</v>
      </c>
      <c r="K5" s="101" t="s">
        <v>53</v>
      </c>
      <c r="L5" s="101" t="s">
        <v>54</v>
      </c>
      <c r="M5" s="102" t="s">
        <v>55</v>
      </c>
      <c r="N5" s="102" t="s">
        <v>56</v>
      </c>
      <c r="O5" s="103" t="s">
        <v>57</v>
      </c>
    </row>
    <row r="6" customFormat="false" ht="15" hidden="false" customHeight="false" outlineLevel="0" collapsed="false">
      <c r="A6" s="105" t="n">
        <v>958</v>
      </c>
      <c r="B6" s="106" t="n">
        <v>8900</v>
      </c>
      <c r="C6" s="107" t="n">
        <v>1</v>
      </c>
      <c r="D6" s="27" t="n">
        <v>2023</v>
      </c>
      <c r="E6" s="27" t="s">
        <v>29</v>
      </c>
      <c r="F6" s="26" t="s">
        <v>30</v>
      </c>
      <c r="G6" s="108" t="n">
        <v>1</v>
      </c>
      <c r="H6" s="26" t="s">
        <v>58</v>
      </c>
      <c r="I6" s="51" t="n">
        <v>450</v>
      </c>
      <c r="J6" s="51" t="s">
        <v>59</v>
      </c>
      <c r="K6" s="86" t="n">
        <v>5955</v>
      </c>
      <c r="L6" s="86" t="n">
        <f aca="false">M6+N6+O6</f>
        <v>2737096.65</v>
      </c>
      <c r="M6" s="86" t="n">
        <f aca="false">K6*I6</f>
        <v>2679750</v>
      </c>
      <c r="N6" s="86" t="n">
        <f aca="false">M6*2.14%</f>
        <v>57346.65</v>
      </c>
      <c r="O6" s="86" t="n">
        <v>0</v>
      </c>
    </row>
    <row r="7" customFormat="false" ht="15" hidden="false" customHeight="false" outlineLevel="0" collapsed="false">
      <c r="A7" s="105" t="n">
        <v>959</v>
      </c>
      <c r="B7" s="106" t="n">
        <v>8914</v>
      </c>
      <c r="C7" s="107" t="n">
        <v>2</v>
      </c>
      <c r="D7" s="27" t="n">
        <v>2023</v>
      </c>
      <c r="E7" s="27" t="s">
        <v>29</v>
      </c>
      <c r="F7" s="26" t="s">
        <v>32</v>
      </c>
      <c r="G7" s="108" t="n">
        <v>1</v>
      </c>
      <c r="H7" s="26" t="s">
        <v>60</v>
      </c>
      <c r="I7" s="51" t="n">
        <v>80</v>
      </c>
      <c r="J7" s="51" t="s">
        <v>61</v>
      </c>
      <c r="K7" s="86" t="n">
        <v>1773</v>
      </c>
      <c r="L7" s="86" t="n">
        <f aca="false">M7+N7+O7</f>
        <v>144875.376</v>
      </c>
      <c r="M7" s="86" t="n">
        <f aca="false">K7*I7</f>
        <v>141840</v>
      </c>
      <c r="N7" s="86" t="n">
        <f aca="false">M7*2.14%</f>
        <v>3035.376</v>
      </c>
      <c r="O7" s="86" t="n">
        <v>0</v>
      </c>
    </row>
    <row r="8" customFormat="false" ht="15" hidden="false" customHeight="false" outlineLevel="0" collapsed="false">
      <c r="A8" s="105" t="n">
        <v>966</v>
      </c>
      <c r="B8" s="105" t="n">
        <v>8995</v>
      </c>
      <c r="C8" s="107" t="n">
        <v>3</v>
      </c>
      <c r="D8" s="27" t="n">
        <v>2023</v>
      </c>
      <c r="E8" s="27" t="s">
        <v>29</v>
      </c>
      <c r="F8" s="36" t="s">
        <v>33</v>
      </c>
      <c r="G8" s="108" t="n">
        <v>1</v>
      </c>
      <c r="H8" s="26" t="s">
        <v>62</v>
      </c>
      <c r="I8" s="51" t="n">
        <v>60</v>
      </c>
      <c r="J8" s="51" t="s">
        <v>61</v>
      </c>
      <c r="K8" s="86" t="n">
        <v>3100</v>
      </c>
      <c r="L8" s="86" t="n">
        <f aca="false">M8+N8+O8</f>
        <v>189980.4</v>
      </c>
      <c r="M8" s="86" t="n">
        <f aca="false">K8*I8</f>
        <v>186000</v>
      </c>
      <c r="N8" s="86" t="n">
        <f aca="false">M8*2.14%</f>
        <v>3980.4</v>
      </c>
      <c r="O8" s="86" t="n">
        <v>0</v>
      </c>
    </row>
    <row r="9" customFormat="false" ht="15" hidden="false" customHeight="false" outlineLevel="0" collapsed="false">
      <c r="A9" s="105" t="n">
        <v>966</v>
      </c>
      <c r="B9" s="105" t="n">
        <v>8992</v>
      </c>
      <c r="C9" s="107" t="n">
        <v>3</v>
      </c>
      <c r="D9" s="27" t="n">
        <v>2023</v>
      </c>
      <c r="E9" s="27" t="s">
        <v>29</v>
      </c>
      <c r="F9" s="36" t="s">
        <v>33</v>
      </c>
      <c r="G9" s="108" t="n">
        <v>1</v>
      </c>
      <c r="H9" s="26" t="s">
        <v>60</v>
      </c>
      <c r="I9" s="51" t="n">
        <v>80</v>
      </c>
      <c r="J9" s="51" t="s">
        <v>61</v>
      </c>
      <c r="K9" s="86" t="n">
        <v>1773</v>
      </c>
      <c r="L9" s="86" t="n">
        <f aca="false">M9+N9+O9</f>
        <v>144875.376</v>
      </c>
      <c r="M9" s="86" t="n">
        <f aca="false">K9*I9</f>
        <v>141840</v>
      </c>
      <c r="N9" s="86" t="n">
        <f aca="false">M9*2.14%</f>
        <v>3035.376</v>
      </c>
      <c r="O9" s="86" t="n">
        <v>0</v>
      </c>
    </row>
    <row r="10" s="41" customFormat="true" ht="15" hidden="false" customHeight="false" outlineLevel="0" collapsed="false">
      <c r="A10" s="27"/>
      <c r="B10" s="27"/>
      <c r="C10" s="107"/>
      <c r="D10" s="45"/>
      <c r="E10" s="45"/>
      <c r="F10" s="109" t="s">
        <v>63</v>
      </c>
      <c r="G10" s="108"/>
      <c r="H10" s="109"/>
      <c r="I10" s="47"/>
      <c r="J10" s="47"/>
      <c r="K10" s="110"/>
      <c r="L10" s="110" t="n">
        <f aca="false">SUM(L6:L9)</f>
        <v>3216827.802</v>
      </c>
      <c r="M10" s="110" t="n">
        <f aca="false">SUM(M6:M9)</f>
        <v>3149430</v>
      </c>
      <c r="N10" s="110" t="n">
        <f aca="false">SUM(N6:N9)</f>
        <v>67397.802</v>
      </c>
      <c r="O10" s="110" t="n">
        <f aca="false">SUM(O6:O9)</f>
        <v>0</v>
      </c>
    </row>
    <row r="11" customFormat="false" ht="15" hidden="false" customHeight="false" outlineLevel="0" collapsed="false">
      <c r="A11" s="105" t="n">
        <v>949</v>
      </c>
      <c r="B11" s="105" t="n">
        <v>8790</v>
      </c>
      <c r="C11" s="107" t="n">
        <v>4</v>
      </c>
      <c r="D11" s="27" t="n">
        <v>2024</v>
      </c>
      <c r="E11" s="27" t="s">
        <v>29</v>
      </c>
      <c r="F11" s="26" t="s">
        <v>35</v>
      </c>
      <c r="G11" s="108" t="n">
        <v>1</v>
      </c>
      <c r="H11" s="26" t="s">
        <v>58</v>
      </c>
      <c r="I11" s="51" t="n">
        <v>520</v>
      </c>
      <c r="J11" s="51" t="s">
        <v>59</v>
      </c>
      <c r="K11" s="86" t="n">
        <v>8845</v>
      </c>
      <c r="L11" s="86" t="n">
        <f aca="false">M11+N11+O11</f>
        <v>4697827.16</v>
      </c>
      <c r="M11" s="86" t="n">
        <f aca="false">K11*I11</f>
        <v>4599400</v>
      </c>
      <c r="N11" s="86" t="n">
        <f aca="false">M11*2.14%</f>
        <v>98427.16</v>
      </c>
      <c r="O11" s="86" t="n">
        <v>0</v>
      </c>
    </row>
    <row r="12" customFormat="false" ht="15" hidden="false" customHeight="false" outlineLevel="0" collapsed="false">
      <c r="A12" s="105" t="n">
        <v>1124</v>
      </c>
      <c r="B12" s="105" t="n">
        <v>10311</v>
      </c>
      <c r="C12" s="107" t="n">
        <v>5</v>
      </c>
      <c r="D12" s="27" t="n">
        <v>2024</v>
      </c>
      <c r="E12" s="27" t="s">
        <v>29</v>
      </c>
      <c r="F12" s="26" t="s">
        <v>36</v>
      </c>
      <c r="G12" s="108" t="n">
        <v>1</v>
      </c>
      <c r="H12" s="26" t="s">
        <v>64</v>
      </c>
      <c r="I12" s="30" t="n">
        <v>133</v>
      </c>
      <c r="J12" s="30" t="s">
        <v>59</v>
      </c>
      <c r="K12" s="111" t="n">
        <v>6453</v>
      </c>
      <c r="L12" s="86" t="n">
        <f aca="false">M12+N12+O12</f>
        <v>876615.5286</v>
      </c>
      <c r="M12" s="86" t="n">
        <f aca="false">K12*I12</f>
        <v>858249</v>
      </c>
      <c r="N12" s="86" t="n">
        <f aca="false">M12*2.14%</f>
        <v>18366.5286</v>
      </c>
      <c r="O12" s="86" t="n">
        <v>0</v>
      </c>
    </row>
    <row r="13" customFormat="false" ht="15" hidden="false" customHeight="false" outlineLevel="0" collapsed="false">
      <c r="A13" s="105" t="n">
        <v>1124</v>
      </c>
      <c r="B13" s="105" t="n">
        <v>10312</v>
      </c>
      <c r="C13" s="107" t="n">
        <v>5</v>
      </c>
      <c r="D13" s="27" t="n">
        <v>2024</v>
      </c>
      <c r="E13" s="27" t="s">
        <v>29</v>
      </c>
      <c r="F13" s="26" t="s">
        <v>36</v>
      </c>
      <c r="G13" s="108" t="n">
        <v>1</v>
      </c>
      <c r="H13" s="26" t="s">
        <v>65</v>
      </c>
      <c r="I13" s="30" t="n">
        <v>93</v>
      </c>
      <c r="J13" s="30" t="s">
        <v>59</v>
      </c>
      <c r="K13" s="86" t="n">
        <v>8884</v>
      </c>
      <c r="L13" s="86" t="n">
        <f aca="false">M13+N13+O13</f>
        <v>843892.9368</v>
      </c>
      <c r="M13" s="86" t="n">
        <f aca="false">K13*I13</f>
        <v>826212</v>
      </c>
      <c r="N13" s="86" t="n">
        <f aca="false">M13*2.14%</f>
        <v>17680.9368</v>
      </c>
      <c r="O13" s="86" t="n">
        <v>0</v>
      </c>
    </row>
    <row r="14" s="41" customFormat="true" ht="15" hidden="false" customHeight="false" outlineLevel="0" collapsed="false">
      <c r="A14" s="27"/>
      <c r="B14" s="27"/>
      <c r="C14" s="107"/>
      <c r="D14" s="45"/>
      <c r="E14" s="45"/>
      <c r="F14" s="109" t="s">
        <v>66</v>
      </c>
      <c r="G14" s="108"/>
      <c r="H14" s="109"/>
      <c r="I14" s="47"/>
      <c r="J14" s="47"/>
      <c r="K14" s="110"/>
      <c r="L14" s="110" t="n">
        <f aca="false">SUM(L11:L13)</f>
        <v>6418335.6254</v>
      </c>
      <c r="M14" s="110" t="n">
        <f aca="false">SUM(M11:M13)</f>
        <v>6283861</v>
      </c>
      <c r="N14" s="110" t="n">
        <f aca="false">SUM(N11:N13)</f>
        <v>134474.6254</v>
      </c>
      <c r="O14" s="110" t="n">
        <f aca="false">SUM(O11:O13)</f>
        <v>0</v>
      </c>
    </row>
    <row r="15" s="41" customFormat="true" ht="15" hidden="false" customHeight="false" outlineLevel="0" collapsed="false">
      <c r="A15" s="105" t="n">
        <v>976</v>
      </c>
      <c r="B15" s="105" t="n">
        <v>9120</v>
      </c>
      <c r="C15" s="107" t="n">
        <v>6</v>
      </c>
      <c r="D15" s="27" t="n">
        <v>2025</v>
      </c>
      <c r="E15" s="27" t="s">
        <v>29</v>
      </c>
      <c r="F15" s="26" t="s">
        <v>38</v>
      </c>
      <c r="G15" s="108" t="n">
        <v>1</v>
      </c>
      <c r="H15" s="26" t="s">
        <v>65</v>
      </c>
      <c r="I15" s="51" t="n">
        <v>193</v>
      </c>
      <c r="J15" s="30" t="s">
        <v>59</v>
      </c>
      <c r="K15" s="86" t="n">
        <v>8884</v>
      </c>
      <c r="L15" s="86" t="n">
        <f aca="false">M15+N15+O15</f>
        <v>1751304.6968</v>
      </c>
      <c r="M15" s="86" t="n">
        <f aca="false">K15*I15</f>
        <v>1714612</v>
      </c>
      <c r="N15" s="86" t="n">
        <f aca="false">M15*2.14%</f>
        <v>36692.6968</v>
      </c>
      <c r="O15" s="86" t="n">
        <v>0</v>
      </c>
    </row>
    <row r="16" s="41" customFormat="true" ht="15" hidden="false" customHeight="false" outlineLevel="0" collapsed="false">
      <c r="A16" s="105" t="n">
        <v>1064</v>
      </c>
      <c r="B16" s="105" t="n">
        <v>10096</v>
      </c>
      <c r="C16" s="107" t="n">
        <v>7</v>
      </c>
      <c r="D16" s="27" t="n">
        <v>2025</v>
      </c>
      <c r="E16" s="27" t="s">
        <v>29</v>
      </c>
      <c r="F16" s="26" t="s">
        <v>39</v>
      </c>
      <c r="G16" s="108" t="n">
        <v>1</v>
      </c>
      <c r="H16" s="26" t="s">
        <v>58</v>
      </c>
      <c r="I16" s="51" t="n">
        <v>450</v>
      </c>
      <c r="J16" s="51" t="s">
        <v>59</v>
      </c>
      <c r="K16" s="111" t="n">
        <v>6526</v>
      </c>
      <c r="L16" s="86" t="n">
        <f aca="false">M16+N16+O16</f>
        <v>2999545.38</v>
      </c>
      <c r="M16" s="86" t="n">
        <f aca="false">K16*I16</f>
        <v>2936700</v>
      </c>
      <c r="N16" s="86" t="n">
        <f aca="false">M16*2.14%</f>
        <v>62845.38</v>
      </c>
      <c r="O16" s="86" t="n">
        <v>0</v>
      </c>
    </row>
    <row r="17" customFormat="false" ht="15" hidden="false" customHeight="false" outlineLevel="0" collapsed="false">
      <c r="A17" s="105" t="n">
        <v>4875</v>
      </c>
      <c r="B17" s="105" t="n">
        <v>47109</v>
      </c>
      <c r="C17" s="107" t="n">
        <v>8</v>
      </c>
      <c r="D17" s="27" t="n">
        <v>2025</v>
      </c>
      <c r="E17" s="27" t="s">
        <v>29</v>
      </c>
      <c r="F17" s="112" t="s">
        <v>67</v>
      </c>
      <c r="G17" s="108" t="n">
        <v>1</v>
      </c>
      <c r="H17" s="26" t="str">
        <f aca="false">$H$9</f>
        <v>ремонт внутридомовой инженерной системы электроснабжения</v>
      </c>
      <c r="I17" s="51" t="n">
        <v>50</v>
      </c>
      <c r="J17" s="51" t="s">
        <v>59</v>
      </c>
      <c r="K17" s="86" t="n">
        <v>2060</v>
      </c>
      <c r="L17" s="86" t="n">
        <f aca="false">M17+N17+O17</f>
        <v>105204.2</v>
      </c>
      <c r="M17" s="86" t="n">
        <f aca="false">K17*I17</f>
        <v>103000</v>
      </c>
      <c r="N17" s="86" t="n">
        <f aca="false">M17*2.14%</f>
        <v>2204.2</v>
      </c>
      <c r="O17" s="86" t="n">
        <v>0</v>
      </c>
    </row>
    <row r="18" customFormat="false" ht="15" hidden="false" customHeight="false" outlineLevel="0" collapsed="false">
      <c r="A18" s="105" t="n">
        <v>1121</v>
      </c>
      <c r="B18" s="105" t="n">
        <v>10279</v>
      </c>
      <c r="C18" s="107" t="n">
        <v>9</v>
      </c>
      <c r="D18" s="27" t="n">
        <v>2025</v>
      </c>
      <c r="E18" s="27" t="s">
        <v>29</v>
      </c>
      <c r="F18" s="26" t="s">
        <v>40</v>
      </c>
      <c r="G18" s="108" t="n">
        <v>1</v>
      </c>
      <c r="H18" s="26" t="s">
        <v>58</v>
      </c>
      <c r="I18" s="30" t="n">
        <v>850</v>
      </c>
      <c r="J18" s="30" t="s">
        <v>59</v>
      </c>
      <c r="K18" s="111" t="n">
        <v>6526</v>
      </c>
      <c r="L18" s="111" t="n">
        <f aca="false">M18+N18+O18</f>
        <v>5665807.94</v>
      </c>
      <c r="M18" s="111" t="n">
        <f aca="false">K18*I18</f>
        <v>5547100</v>
      </c>
      <c r="N18" s="111" t="n">
        <f aca="false">M18*2.14%</f>
        <v>118707.94</v>
      </c>
      <c r="O18" s="86" t="n">
        <v>0</v>
      </c>
    </row>
    <row r="19" customFormat="false" ht="15" hidden="false" customHeight="false" outlineLevel="0" collapsed="false">
      <c r="A19" s="105" t="n">
        <v>13165</v>
      </c>
      <c r="B19" s="105" t="n">
        <v>93201</v>
      </c>
      <c r="C19" s="107" t="n">
        <v>10</v>
      </c>
      <c r="D19" s="27" t="n">
        <v>2025</v>
      </c>
      <c r="E19" s="27" t="s">
        <v>29</v>
      </c>
      <c r="F19" s="26" t="s">
        <v>41</v>
      </c>
      <c r="G19" s="108" t="n">
        <v>1</v>
      </c>
      <c r="H19" s="26" t="s">
        <v>58</v>
      </c>
      <c r="I19" s="51" t="n">
        <v>300</v>
      </c>
      <c r="J19" s="113" t="s">
        <v>59</v>
      </c>
      <c r="K19" s="86" t="n">
        <v>6526</v>
      </c>
      <c r="L19" s="86" t="n">
        <f aca="false">M19+N19+O19</f>
        <v>1999696.92</v>
      </c>
      <c r="M19" s="86" t="n">
        <f aca="false">K19*I19</f>
        <v>1957800</v>
      </c>
      <c r="N19" s="86" t="n">
        <f aca="false">M19*2.14%</f>
        <v>41896.92</v>
      </c>
      <c r="O19" s="86" t="n">
        <v>0</v>
      </c>
    </row>
    <row r="20" customFormat="false" ht="15" hidden="false" customHeight="false" outlineLevel="0" collapsed="false">
      <c r="A20" s="109"/>
      <c r="B20" s="109"/>
      <c r="C20" s="45"/>
      <c r="D20" s="114"/>
      <c r="E20" s="114"/>
      <c r="F20" s="115" t="s">
        <v>68</v>
      </c>
      <c r="G20" s="45"/>
      <c r="H20" s="45"/>
      <c r="I20" s="47"/>
      <c r="J20" s="47"/>
      <c r="K20" s="110"/>
      <c r="L20" s="116" t="n">
        <f aca="false">SUM(L15:L19)</f>
        <v>12521559.1368</v>
      </c>
      <c r="M20" s="116" t="n">
        <f aca="false">SUM(M15:M19)</f>
        <v>12259212</v>
      </c>
      <c r="N20" s="116" t="n">
        <f aca="false">SUM(N15:N19)</f>
        <v>262347.1368</v>
      </c>
      <c r="O20" s="116" t="n">
        <f aca="false">SUM(O15:O19)</f>
        <v>0</v>
      </c>
    </row>
    <row r="21" customFormat="false" ht="15" hidden="false" customHeight="false" outlineLevel="0" collapsed="false">
      <c r="A21" s="109"/>
      <c r="B21" s="109"/>
      <c r="C21" s="45"/>
      <c r="D21" s="114"/>
      <c r="E21" s="114"/>
      <c r="F21" s="115" t="s">
        <v>43</v>
      </c>
      <c r="G21" s="45"/>
      <c r="H21" s="45"/>
      <c r="I21" s="47"/>
      <c r="J21" s="47"/>
      <c r="K21" s="110"/>
      <c r="L21" s="116" t="n">
        <f aca="false">L20+L14+L10</f>
        <v>22156722.5642</v>
      </c>
      <c r="M21" s="116" t="n">
        <f aca="false">M20+M14+M10</f>
        <v>21692503</v>
      </c>
      <c r="N21" s="116" t="n">
        <f aca="false">N20+N14+N10</f>
        <v>464219.5642</v>
      </c>
      <c r="O21" s="116" t="n">
        <f aca="false">O20+O14+O10</f>
        <v>0</v>
      </c>
    </row>
    <row r="22" customFormat="false" ht="15" hidden="false" customHeight="false" outlineLevel="0" collapsed="false">
      <c r="O22" s="91"/>
    </row>
    <row r="23" customFormat="false" ht="15" hidden="false" customHeight="false" outlineLevel="0" collapsed="false">
      <c r="O23" s="91"/>
    </row>
    <row r="24" customFormat="false" ht="15" hidden="false" customHeight="false" outlineLevel="0" collapsed="false">
      <c r="O24" s="91"/>
    </row>
    <row r="25" customFormat="false" ht="15" hidden="false" customHeight="false" outlineLevel="0" collapsed="false">
      <c r="O25" s="91"/>
    </row>
    <row r="26" customFormat="false" ht="15" hidden="false" customHeight="false" outlineLevel="0" collapsed="false">
      <c r="O26" s="91"/>
    </row>
    <row r="27" customFormat="false" ht="15" hidden="false" customHeight="false" outlineLevel="0" collapsed="false">
      <c r="O27" s="91"/>
    </row>
    <row r="28" customFormat="false" ht="15" hidden="false" customHeight="false" outlineLevel="0" collapsed="false">
      <c r="O28" s="91"/>
    </row>
    <row r="29" customFormat="false" ht="15" hidden="false" customHeight="false" outlineLevel="0" collapsed="false">
      <c r="O29" s="91"/>
    </row>
    <row r="30" customFormat="false" ht="15" hidden="false" customHeight="false" outlineLevel="0" collapsed="false">
      <c r="O30" s="91"/>
    </row>
    <row r="31" customFormat="false" ht="15" hidden="false" customHeight="false" outlineLevel="0" collapsed="false">
      <c r="O31" s="91"/>
    </row>
    <row r="58" customFormat="false" ht="15" hidden="false" customHeight="false" outlineLevel="0" collapsed="false">
      <c r="H58" s="0" t="s">
        <v>69</v>
      </c>
    </row>
  </sheetData>
  <autoFilter ref="A5:O21"/>
  <mergeCells count="1">
    <mergeCell ref="A3:O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2" activeCellId="0" sqref="C32"/>
    </sheetView>
  </sheetViews>
  <sheetFormatPr defaultColWidth="8.7109375" defaultRowHeight="15" zeroHeight="false" outlineLevelRow="0" outlineLevelCol="0"/>
  <cols>
    <col collapsed="false" customWidth="true" hidden="false" outlineLevel="0" max="2" min="1" style="0" width="9.14"/>
    <col collapsed="false" customWidth="true" hidden="false" outlineLevel="0" max="3" min="3" style="0" width="42.71"/>
    <col collapsed="false" customWidth="true" hidden="false" outlineLevel="0" max="4" min="4" style="0" width="19"/>
    <col collapsed="false" customWidth="true" hidden="false" outlineLevel="0" max="5" min="5" style="0" width="11"/>
    <col collapsed="false" customWidth="true" hidden="false" outlineLevel="0" max="6" min="6" style="0" width="11.28"/>
    <col collapsed="false" customWidth="true" hidden="false" outlineLevel="0" max="7" min="7" style="0" width="11"/>
    <col collapsed="false" customWidth="true" hidden="false" outlineLevel="0" max="8" min="8" style="0" width="11.28"/>
    <col collapsed="false" customWidth="true" hidden="false" outlineLevel="0" max="9" min="9" style="0" width="12.71"/>
    <col collapsed="false" customWidth="true" hidden="false" outlineLevel="0" max="10" min="10" style="0" width="11"/>
    <col collapsed="false" customWidth="true" hidden="false" outlineLevel="0" max="11" min="11" style="0" width="10.85"/>
    <col collapsed="false" customWidth="true" hidden="false" outlineLevel="0" max="12" min="12" style="0" width="11"/>
    <col collapsed="false" customWidth="true" hidden="false" outlineLevel="0" max="13" min="13" style="0" width="19.28"/>
    <col collapsed="false" customWidth="true" hidden="false" outlineLevel="0" max="14" min="14" style="0" width="22.71"/>
  </cols>
  <sheetData>
    <row r="1" customFormat="false" ht="15" hidden="false" customHeight="false" outlineLevel="0" collapsed="false">
      <c r="A1" s="117"/>
      <c r="B1" s="118"/>
      <c r="C1" s="119"/>
      <c r="D1" s="120"/>
      <c r="E1" s="121"/>
      <c r="F1" s="121"/>
      <c r="G1" s="121"/>
      <c r="H1" s="121"/>
      <c r="I1" s="4"/>
      <c r="J1" s="119"/>
      <c r="K1" s="119"/>
      <c r="L1" s="119"/>
      <c r="M1" s="119"/>
      <c r="N1" s="7"/>
    </row>
    <row r="2" customFormat="false" ht="15" hidden="false" customHeight="false" outlineLevel="0" collapsed="false">
      <c r="A2" s="117"/>
      <c r="B2" s="118"/>
      <c r="C2" s="119"/>
      <c r="D2" s="120"/>
      <c r="E2" s="121"/>
      <c r="F2" s="121"/>
      <c r="G2" s="121"/>
      <c r="H2" s="121"/>
      <c r="I2" s="4"/>
      <c r="J2" s="119"/>
      <c r="K2" s="119"/>
      <c r="L2" s="119"/>
      <c r="M2" s="119"/>
      <c r="N2" s="7"/>
    </row>
    <row r="3" customFormat="false" ht="15" hidden="false" customHeight="false" outlineLevel="0" collapsed="false">
      <c r="A3" s="117"/>
      <c r="B3" s="118"/>
      <c r="C3" s="119"/>
      <c r="D3" s="120"/>
      <c r="E3" s="121"/>
      <c r="F3" s="121"/>
      <c r="G3" s="121"/>
      <c r="H3" s="121"/>
      <c r="I3" s="4"/>
      <c r="J3" s="119"/>
      <c r="K3" s="119"/>
      <c r="L3" s="119"/>
      <c r="M3" s="119"/>
      <c r="N3" s="7"/>
    </row>
    <row r="4" customFormat="false" ht="15" hidden="false" customHeight="false" outlineLevel="0" collapsed="false">
      <c r="A4" s="117"/>
      <c r="B4" s="118"/>
      <c r="C4" s="119"/>
      <c r="D4" s="120"/>
      <c r="E4" s="121"/>
      <c r="F4" s="121"/>
      <c r="G4" s="121"/>
      <c r="H4" s="121"/>
      <c r="I4" s="4"/>
      <c r="J4" s="119"/>
      <c r="K4" s="119"/>
      <c r="L4" s="119"/>
      <c r="M4" s="119"/>
      <c r="N4" s="7"/>
    </row>
    <row r="5" customFormat="false" ht="15" hidden="false" customHeight="false" outlineLevel="0" collapsed="false">
      <c r="A5" s="117"/>
      <c r="B5" s="118"/>
      <c r="C5" s="119"/>
      <c r="D5" s="120"/>
      <c r="E5" s="121"/>
      <c r="F5" s="121"/>
      <c r="G5" s="121"/>
      <c r="H5" s="121"/>
      <c r="I5" s="4"/>
      <c r="J5" s="119"/>
      <c r="K5" s="119"/>
      <c r="L5" s="119"/>
      <c r="M5" s="119"/>
      <c r="N5" s="7"/>
    </row>
    <row r="6" customFormat="false" ht="15" hidden="false" customHeight="false" outlineLevel="0" collapsed="false">
      <c r="A6" s="117"/>
      <c r="B6" s="118"/>
      <c r="C6" s="119"/>
      <c r="D6" s="120"/>
      <c r="E6" s="121"/>
      <c r="F6" s="121"/>
      <c r="G6" s="121"/>
      <c r="H6" s="121"/>
      <c r="I6" s="4"/>
      <c r="J6" s="119"/>
      <c r="K6" s="119"/>
      <c r="L6" s="119"/>
      <c r="M6" s="119"/>
      <c r="N6" s="7"/>
    </row>
    <row r="7" customFormat="false" ht="15" hidden="false" customHeight="false" outlineLevel="0" collapsed="false">
      <c r="A7" s="117"/>
      <c r="B7" s="118"/>
      <c r="C7" s="119"/>
      <c r="D7" s="120"/>
      <c r="E7" s="121"/>
      <c r="F7" s="121"/>
      <c r="G7" s="121"/>
      <c r="H7" s="121"/>
      <c r="I7" s="4"/>
      <c r="J7" s="119"/>
      <c r="K7" s="119"/>
      <c r="L7" s="119"/>
      <c r="M7" s="119"/>
      <c r="N7" s="7"/>
    </row>
    <row r="8" customFormat="false" ht="15" hidden="false" customHeight="false" outlineLevel="0" collapsed="false">
      <c r="A8" s="117"/>
      <c r="B8" s="118"/>
      <c r="C8" s="119"/>
      <c r="D8" s="120"/>
      <c r="E8" s="121"/>
      <c r="F8" s="121"/>
      <c r="G8" s="121"/>
      <c r="H8" s="121"/>
      <c r="I8" s="4"/>
      <c r="J8" s="119"/>
      <c r="K8" s="119"/>
      <c r="L8" s="119"/>
      <c r="M8" s="119"/>
      <c r="N8" s="7"/>
    </row>
    <row r="9" customFormat="false" ht="15" hidden="false" customHeight="false" outlineLevel="0" collapsed="false">
      <c r="A9" s="117"/>
      <c r="B9" s="118"/>
      <c r="C9" s="119"/>
      <c r="D9" s="120"/>
      <c r="E9" s="121"/>
      <c r="F9" s="121"/>
      <c r="G9" s="121"/>
      <c r="H9" s="121"/>
      <c r="I9" s="4"/>
      <c r="J9" s="119"/>
      <c r="K9" s="119"/>
      <c r="L9" s="119"/>
      <c r="M9" s="119"/>
      <c r="N9" s="7"/>
    </row>
    <row r="10" customFormat="false" ht="15" hidden="false" customHeight="false" outlineLevel="0" collapsed="false">
      <c r="A10" s="122" t="s">
        <v>70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customFormat="false" ht="15" hidden="false" customHeight="false" outlineLevel="0" collapsed="false">
      <c r="A11" s="123" t="s">
        <v>71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customFormat="false" ht="15" hidden="false" customHeight="true" outlineLevel="0" collapsed="false">
      <c r="A12" s="124" t="s">
        <v>72</v>
      </c>
      <c r="B12" s="124" t="s">
        <v>73</v>
      </c>
      <c r="C12" s="125" t="s">
        <v>7</v>
      </c>
      <c r="D12" s="126" t="s">
        <v>74</v>
      </c>
      <c r="E12" s="127" t="s">
        <v>75</v>
      </c>
      <c r="F12" s="127"/>
      <c r="G12" s="127"/>
      <c r="H12" s="127"/>
      <c r="I12" s="127"/>
      <c r="J12" s="128" t="s">
        <v>76</v>
      </c>
      <c r="K12" s="128"/>
      <c r="L12" s="128"/>
      <c r="M12" s="128"/>
      <c r="N12" s="128"/>
    </row>
    <row r="13" customFormat="false" ht="15" hidden="false" customHeight="false" outlineLevel="0" collapsed="false">
      <c r="A13" s="124"/>
      <c r="B13" s="124"/>
      <c r="C13" s="125"/>
      <c r="D13" s="126"/>
      <c r="E13" s="127"/>
      <c r="F13" s="127"/>
      <c r="G13" s="127"/>
      <c r="H13" s="127"/>
      <c r="I13" s="127"/>
      <c r="J13" s="128"/>
      <c r="K13" s="128"/>
      <c r="L13" s="128"/>
      <c r="M13" s="128"/>
      <c r="N13" s="128"/>
    </row>
    <row r="14" customFormat="false" ht="25.35" hidden="false" customHeight="false" outlineLevel="0" collapsed="false">
      <c r="A14" s="124"/>
      <c r="B14" s="124"/>
      <c r="C14" s="125"/>
      <c r="D14" s="126"/>
      <c r="E14" s="129" t="s">
        <v>77</v>
      </c>
      <c r="F14" s="129" t="s">
        <v>78</v>
      </c>
      <c r="G14" s="129" t="s">
        <v>79</v>
      </c>
      <c r="H14" s="129" t="s">
        <v>80</v>
      </c>
      <c r="I14" s="129" t="s">
        <v>24</v>
      </c>
      <c r="J14" s="130" t="s">
        <v>77</v>
      </c>
      <c r="K14" s="130" t="s">
        <v>78</v>
      </c>
      <c r="L14" s="130" t="s">
        <v>79</v>
      </c>
      <c r="M14" s="130" t="s">
        <v>80</v>
      </c>
      <c r="N14" s="130" t="s">
        <v>24</v>
      </c>
    </row>
    <row r="15" customFormat="false" ht="15" hidden="false" customHeight="false" outlineLevel="0" collapsed="false">
      <c r="A15" s="124"/>
      <c r="B15" s="124"/>
      <c r="C15" s="125"/>
      <c r="D15" s="131" t="s">
        <v>81</v>
      </c>
      <c r="E15" s="129" t="s">
        <v>82</v>
      </c>
      <c r="F15" s="129" t="s">
        <v>82</v>
      </c>
      <c r="G15" s="129" t="s">
        <v>82</v>
      </c>
      <c r="H15" s="129" t="s">
        <v>82</v>
      </c>
      <c r="I15" s="129" t="s">
        <v>82</v>
      </c>
      <c r="J15" s="130" t="s">
        <v>83</v>
      </c>
      <c r="K15" s="130" t="s">
        <v>83</v>
      </c>
      <c r="L15" s="130" t="s">
        <v>83</v>
      </c>
      <c r="M15" s="130" t="s">
        <v>83</v>
      </c>
      <c r="N15" s="130" t="s">
        <v>83</v>
      </c>
    </row>
    <row r="16" customFormat="false" ht="15" hidden="false" customHeight="false" outlineLevel="0" collapsed="false">
      <c r="A16" s="132" t="n">
        <v>1</v>
      </c>
      <c r="B16" s="132" t="n">
        <v>2</v>
      </c>
      <c r="C16" s="132" t="n">
        <v>3</v>
      </c>
      <c r="D16" s="132" t="n">
        <v>4</v>
      </c>
      <c r="E16" s="132" t="n">
        <v>6</v>
      </c>
      <c r="F16" s="132" t="n">
        <v>7</v>
      </c>
      <c r="G16" s="132" t="n">
        <v>8</v>
      </c>
      <c r="H16" s="132" t="n">
        <v>9</v>
      </c>
      <c r="I16" s="132" t="n">
        <v>10</v>
      </c>
      <c r="J16" s="132" t="n">
        <v>11</v>
      </c>
      <c r="K16" s="132" t="n">
        <v>12</v>
      </c>
      <c r="L16" s="132" t="n">
        <v>13</v>
      </c>
      <c r="M16" s="132" t="n">
        <v>14</v>
      </c>
      <c r="N16" s="132" t="n">
        <v>15</v>
      </c>
    </row>
    <row r="17" customFormat="false" ht="15" hidden="false" customHeight="false" outlineLevel="0" collapsed="false">
      <c r="A17" s="133" t="n">
        <v>1</v>
      </c>
      <c r="B17" s="134" t="n">
        <v>2023</v>
      </c>
      <c r="C17" s="135" t="s">
        <v>29</v>
      </c>
      <c r="D17" s="136" t="n">
        <f aca="false">'Таблица 1'!L18</f>
        <v>3347.3</v>
      </c>
      <c r="E17" s="137" t="n">
        <v>0</v>
      </c>
      <c r="F17" s="137" t="n">
        <v>0</v>
      </c>
      <c r="G17" s="137" t="n">
        <v>0</v>
      </c>
      <c r="H17" s="137" t="n">
        <v>3</v>
      </c>
      <c r="I17" s="137" t="n">
        <v>3</v>
      </c>
      <c r="J17" s="138" t="n">
        <v>0</v>
      </c>
      <c r="K17" s="138" t="n">
        <v>0</v>
      </c>
      <c r="L17" s="138" t="n">
        <v>0</v>
      </c>
      <c r="M17" s="138" t="n">
        <f aca="false">'Таблица 1'!R18</f>
        <v>3216827.802</v>
      </c>
      <c r="N17" s="138" t="n">
        <f aca="false">'Таблица 2'!L10</f>
        <v>3216827.802</v>
      </c>
    </row>
    <row r="18" customFormat="false" ht="15" hidden="false" customHeight="false" outlineLevel="0" collapsed="false">
      <c r="A18" s="134" t="n">
        <v>2</v>
      </c>
      <c r="B18" s="134" t="n">
        <v>2024</v>
      </c>
      <c r="C18" s="135" t="s">
        <v>29</v>
      </c>
      <c r="D18" s="138" t="n">
        <f aca="false">'Таблица 1'!L21</f>
        <v>1426.7</v>
      </c>
      <c r="E18" s="137" t="n">
        <v>0</v>
      </c>
      <c r="F18" s="137" t="n">
        <v>0</v>
      </c>
      <c r="G18" s="137" t="n">
        <v>0</v>
      </c>
      <c r="H18" s="137" t="n">
        <v>2</v>
      </c>
      <c r="I18" s="137" t="n">
        <v>2</v>
      </c>
      <c r="J18" s="138" t="n">
        <v>0</v>
      </c>
      <c r="K18" s="138" t="n">
        <v>0</v>
      </c>
      <c r="L18" s="138" t="n">
        <v>0</v>
      </c>
      <c r="M18" s="138" t="n">
        <f aca="false">'Таблица 1'!R21</f>
        <v>6418335.6254</v>
      </c>
      <c r="N18" s="138" t="n">
        <f aca="false">'Таблица 2'!L14</f>
        <v>6418335.6254</v>
      </c>
    </row>
    <row r="19" customFormat="false" ht="15" hidden="false" customHeight="false" outlineLevel="0" collapsed="false">
      <c r="A19" s="133" t="n">
        <v>3</v>
      </c>
      <c r="B19" s="134" t="n">
        <v>2025</v>
      </c>
      <c r="C19" s="135" t="s">
        <v>29</v>
      </c>
      <c r="D19" s="136" t="n">
        <f aca="false">'Таблица 1'!L27</f>
        <v>5154.5</v>
      </c>
      <c r="E19" s="137" t="n">
        <v>0</v>
      </c>
      <c r="F19" s="137" t="n">
        <v>0</v>
      </c>
      <c r="G19" s="137" t="n">
        <v>0</v>
      </c>
      <c r="H19" s="137" t="n">
        <v>5</v>
      </c>
      <c r="I19" s="137" t="n">
        <v>5</v>
      </c>
      <c r="J19" s="138" t="n">
        <v>0</v>
      </c>
      <c r="K19" s="138" t="n">
        <v>0</v>
      </c>
      <c r="L19" s="138" t="n">
        <v>0</v>
      </c>
      <c r="M19" s="138" t="n">
        <f aca="false">'Таблица 1'!R27</f>
        <v>12521559.1368</v>
      </c>
      <c r="N19" s="138" t="n">
        <f aca="false">'Таблица 2'!L20</f>
        <v>12521559.1368</v>
      </c>
    </row>
    <row r="20" customFormat="false" ht="15" hidden="false" customHeight="false" outlineLevel="0" collapsed="false">
      <c r="A20" s="139"/>
      <c r="B20" s="140"/>
      <c r="C20" s="84" t="s">
        <v>43</v>
      </c>
      <c r="D20" s="141" t="n">
        <f aca="false">SUM(D17:D19)</f>
        <v>9928.5</v>
      </c>
      <c r="E20" s="141" t="n">
        <v>0</v>
      </c>
      <c r="F20" s="141" t="n">
        <v>0</v>
      </c>
      <c r="G20" s="141" t="n">
        <v>0</v>
      </c>
      <c r="H20" s="141" t="n">
        <f aca="false">SUM(H17:H19)</f>
        <v>10</v>
      </c>
      <c r="I20" s="141" t="n">
        <f aca="false">SUM(I17:I19)</f>
        <v>10</v>
      </c>
      <c r="J20" s="141" t="n">
        <v>0</v>
      </c>
      <c r="K20" s="141" t="n">
        <v>0</v>
      </c>
      <c r="L20" s="141" t="n">
        <v>0</v>
      </c>
      <c r="M20" s="141" t="n">
        <f aca="false">SUM(M17:M19)</f>
        <v>22156722.5642</v>
      </c>
      <c r="N20" s="141" t="n">
        <f aca="false">SUM(N17:N19)</f>
        <v>22156722.5642</v>
      </c>
    </row>
    <row r="21" customFormat="false" ht="15" hidden="false" customHeight="false" outlineLevel="0" collapsed="false">
      <c r="A21" s="7"/>
      <c r="B21" s="142"/>
      <c r="C21" s="143"/>
      <c r="D21" s="144"/>
      <c r="E21" s="118"/>
      <c r="F21" s="118"/>
      <c r="G21" s="118"/>
      <c r="H21" s="118"/>
      <c r="I21" s="118"/>
      <c r="J21" s="119"/>
      <c r="K21" s="119"/>
      <c r="L21" s="119"/>
      <c r="M21" s="119"/>
      <c r="N21" s="119"/>
    </row>
    <row r="22" customFormat="false" ht="15" hidden="false" customHeight="true" outlineLevel="0" collapsed="false">
      <c r="A22" s="145" t="s">
        <v>84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</row>
    <row r="23" customFormat="false" ht="15" hidden="false" customHeight="false" outlineLevel="0" collapsed="false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</row>
    <row r="24" customFormat="false" ht="15" hidden="false" customHeight="false" outlineLevel="0" collapsed="false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</row>
    <row r="25" customFormat="false" ht="15" hidden="false" customHeight="false" outlineLevel="0" collapsed="false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customFormat="false" ht="15" hidden="false" customHeight="false" outlineLevel="0" collapsed="false">
      <c r="A26" s="119"/>
      <c r="B26" s="142"/>
      <c r="C26" s="146"/>
      <c r="D26" s="144"/>
      <c r="E26" s="118"/>
      <c r="F26" s="118"/>
      <c r="G26" s="118"/>
      <c r="H26" s="118"/>
      <c r="I26" s="118"/>
      <c r="J26" s="119"/>
      <c r="K26" s="119"/>
      <c r="L26" s="119"/>
      <c r="M26" s="119"/>
      <c r="N26" s="119"/>
    </row>
    <row r="27" customFormat="false" ht="15" hidden="false" customHeight="false" outlineLevel="0" collapsed="false">
      <c r="A27" s="119"/>
      <c r="B27" s="142"/>
      <c r="C27" s="146"/>
      <c r="D27" s="144"/>
      <c r="E27" s="118"/>
      <c r="F27" s="118"/>
      <c r="G27" s="118"/>
      <c r="H27" s="118"/>
      <c r="I27" s="118"/>
      <c r="J27" s="119"/>
      <c r="K27" s="119"/>
      <c r="L27" s="119"/>
      <c r="M27" s="119"/>
      <c r="N27" s="119"/>
    </row>
    <row r="28" customFormat="false" ht="15" hidden="false" customHeight="false" outlineLevel="0" collapsed="false">
      <c r="A28" s="119"/>
      <c r="B28" s="142"/>
      <c r="C28" s="146"/>
      <c r="D28" s="144"/>
      <c r="E28" s="118"/>
      <c r="F28" s="118"/>
      <c r="G28" s="118"/>
      <c r="H28" s="118"/>
      <c r="I28" s="118"/>
      <c r="J28" s="119"/>
      <c r="K28" s="119"/>
      <c r="L28" s="119"/>
      <c r="M28" s="119"/>
      <c r="N28" s="119"/>
    </row>
    <row r="29" customFormat="false" ht="15" hidden="false" customHeight="false" outlineLevel="0" collapsed="false">
      <c r="A29" s="119"/>
      <c r="B29" s="142"/>
      <c r="C29" s="146"/>
      <c r="D29" s="144"/>
      <c r="E29" s="118"/>
      <c r="F29" s="118"/>
      <c r="G29" s="118"/>
      <c r="H29" s="118"/>
      <c r="I29" s="118"/>
      <c r="J29" s="119"/>
      <c r="K29" s="119"/>
      <c r="L29" s="119"/>
      <c r="M29" s="119"/>
      <c r="N29" s="119"/>
    </row>
    <row r="30" customFormat="false" ht="15" hidden="false" customHeight="false" outlineLevel="0" collapsed="false">
      <c r="A30" s="119"/>
      <c r="B30" s="142"/>
      <c r="C30" s="146"/>
      <c r="D30" s="144"/>
      <c r="E30" s="118"/>
      <c r="F30" s="118"/>
      <c r="G30" s="118"/>
      <c r="H30" s="118"/>
      <c r="I30" s="118"/>
      <c r="J30" s="119"/>
      <c r="K30" s="119"/>
      <c r="L30" s="119"/>
      <c r="M30" s="119"/>
      <c r="N30" s="119"/>
    </row>
    <row r="31" customFormat="false" ht="15" hidden="false" customHeight="false" outlineLevel="0" collapsed="false">
      <c r="A31" s="119"/>
      <c r="B31" s="142"/>
      <c r="C31" s="146"/>
      <c r="D31" s="144"/>
      <c r="E31" s="118"/>
      <c r="F31" s="118"/>
      <c r="G31" s="118"/>
      <c r="H31" s="118"/>
      <c r="I31" s="118"/>
      <c r="J31" s="119"/>
      <c r="K31" s="119"/>
      <c r="L31" s="119"/>
      <c r="M31" s="119"/>
      <c r="N31" s="119"/>
    </row>
    <row r="32" customFormat="false" ht="15" hidden="false" customHeight="false" outlineLevel="0" collapsed="false">
      <c r="A32" s="119"/>
      <c r="B32" s="142"/>
      <c r="C32" s="146"/>
      <c r="D32" s="144"/>
      <c r="E32" s="118"/>
      <c r="F32" s="118"/>
      <c r="G32" s="118"/>
      <c r="H32" s="118"/>
      <c r="I32" s="118"/>
      <c r="J32" s="119"/>
      <c r="K32" s="119"/>
      <c r="L32" s="119"/>
      <c r="M32" s="119"/>
      <c r="N32" s="119"/>
    </row>
    <row r="33" customFormat="false" ht="15" hidden="false" customHeight="false" outlineLevel="0" collapsed="false">
      <c r="A33" s="119"/>
      <c r="B33" s="142"/>
      <c r="C33" s="146"/>
      <c r="D33" s="144"/>
      <c r="E33" s="118"/>
      <c r="F33" s="118"/>
      <c r="G33" s="118"/>
      <c r="H33" s="118"/>
      <c r="I33" s="118"/>
      <c r="J33" s="119"/>
      <c r="K33" s="119"/>
      <c r="L33" s="119"/>
      <c r="M33" s="119"/>
      <c r="N33" s="119"/>
    </row>
    <row r="34" customFormat="false" ht="15" hidden="false" customHeight="false" outlineLevel="0" collapsed="false">
      <c r="A34" s="119"/>
      <c r="B34" s="142"/>
      <c r="C34" s="146"/>
      <c r="D34" s="144"/>
      <c r="E34" s="118"/>
      <c r="F34" s="118"/>
      <c r="G34" s="118"/>
      <c r="H34" s="118"/>
      <c r="I34" s="118"/>
      <c r="J34" s="119"/>
      <c r="K34" s="119"/>
      <c r="L34" s="119"/>
      <c r="M34" s="119"/>
      <c r="N34" s="119"/>
    </row>
    <row r="35" customFormat="false" ht="15" hidden="false" customHeight="false" outlineLevel="0" collapsed="false">
      <c r="A35" s="119"/>
      <c r="B35" s="142"/>
      <c r="C35" s="146"/>
      <c r="D35" s="144"/>
      <c r="E35" s="118"/>
      <c r="F35" s="118"/>
      <c r="G35" s="118"/>
      <c r="H35" s="118"/>
      <c r="I35" s="118"/>
      <c r="J35" s="119"/>
      <c r="K35" s="119"/>
      <c r="L35" s="119"/>
      <c r="M35" s="119"/>
      <c r="N35" s="119"/>
    </row>
    <row r="36" customFormat="false" ht="15" hidden="false" customHeight="false" outlineLevel="0" collapsed="false">
      <c r="A36" s="119"/>
      <c r="B36" s="142"/>
      <c r="C36" s="146"/>
      <c r="D36" s="144"/>
      <c r="E36" s="118"/>
      <c r="F36" s="118"/>
      <c r="G36" s="118"/>
      <c r="H36" s="118"/>
      <c r="I36" s="118"/>
      <c r="J36" s="119"/>
      <c r="K36" s="119"/>
      <c r="L36" s="119"/>
      <c r="M36" s="119"/>
      <c r="N36" s="119"/>
    </row>
    <row r="37" customFormat="false" ht="15" hidden="false" customHeight="false" outlineLevel="0" collapsed="false">
      <c r="A37" s="119"/>
      <c r="B37" s="142"/>
      <c r="C37" s="146"/>
      <c r="D37" s="144"/>
      <c r="E37" s="118"/>
      <c r="F37" s="118"/>
      <c r="G37" s="118"/>
      <c r="H37" s="118"/>
      <c r="I37" s="118"/>
      <c r="J37" s="119"/>
      <c r="K37" s="119"/>
      <c r="L37" s="119"/>
      <c r="M37" s="119"/>
      <c r="N37" s="119"/>
    </row>
  </sheetData>
  <autoFilter ref="A16:N20"/>
  <mergeCells count="9">
    <mergeCell ref="A10:N10"/>
    <mergeCell ref="A11:N11"/>
    <mergeCell ref="A12:A15"/>
    <mergeCell ref="B12:B15"/>
    <mergeCell ref="C12:C15"/>
    <mergeCell ref="D12:D14"/>
    <mergeCell ref="E12:I13"/>
    <mergeCell ref="J12:N13"/>
    <mergeCell ref="A22:N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64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E55" activeCellId="0" sqref="E55"/>
    </sheetView>
  </sheetViews>
  <sheetFormatPr defaultColWidth="8.7109375" defaultRowHeight="15" zeroHeight="false" outlineLevelRow="0" outlineLevelCol="0"/>
  <cols>
    <col collapsed="false" customWidth="true" hidden="false" outlineLevel="0" max="2" min="2" style="0" width="19.14"/>
    <col collapsed="false" customWidth="true" hidden="false" outlineLevel="0" max="3" min="3" style="0" width="46.28"/>
    <col collapsed="false" customWidth="true" hidden="false" outlineLevel="0" max="4" min="4" style="0" width="26"/>
    <col collapsed="false" customWidth="true" hidden="false" outlineLevel="0" max="5" min="5" style="0" width="16.28"/>
    <col collapsed="false" customWidth="true" hidden="false" outlineLevel="0" max="7" min="7" style="0" width="9.14"/>
  </cols>
  <sheetData>
    <row r="3" customFormat="false" ht="25.35" hidden="false" customHeight="false" outlineLevel="0" collapsed="false">
      <c r="B3" s="0" t="s">
        <v>85</v>
      </c>
      <c r="C3" s="0" t="s">
        <v>8</v>
      </c>
      <c r="D3" s="0" t="s">
        <v>6</v>
      </c>
      <c r="E3" s="147" t="s">
        <v>86</v>
      </c>
    </row>
    <row r="4" customFormat="false" ht="15" hidden="false" customHeight="false" outlineLevel="0" collapsed="false">
      <c r="A4" s="0" t="str">
        <f aca="false">B4&amp;D4</f>
        <v>7242025</v>
      </c>
      <c r="B4" s="0" t="n">
        <v>724</v>
      </c>
      <c r="C4" s="0" t="s">
        <v>87</v>
      </c>
      <c r="D4" s="0" t="n">
        <v>2025</v>
      </c>
      <c r="E4" s="0" t="n">
        <v>440386.824</v>
      </c>
    </row>
    <row r="5" customFormat="false" ht="15" hidden="false" customHeight="false" outlineLevel="0" collapsed="false">
      <c r="A5" s="0" t="str">
        <f aca="false">B5&amp;D5</f>
        <v>9232025</v>
      </c>
      <c r="B5" s="0" t="n">
        <v>923</v>
      </c>
      <c r="C5" s="0" t="s">
        <v>88</v>
      </c>
      <c r="D5" s="0" t="n">
        <v>2025</v>
      </c>
      <c r="E5" s="0" t="n">
        <v>440386.824</v>
      </c>
    </row>
    <row r="6" customFormat="false" ht="15" hidden="false" customHeight="false" outlineLevel="0" collapsed="false">
      <c r="A6" s="0" t="str">
        <f aca="false">B6&amp;D6</f>
        <v>9242024</v>
      </c>
      <c r="B6" s="0" t="n">
        <v>924</v>
      </c>
      <c r="C6" s="0" t="s">
        <v>89</v>
      </c>
      <c r="D6" s="0" t="n">
        <v>2024</v>
      </c>
      <c r="E6" s="0" t="n">
        <v>4336455.84</v>
      </c>
    </row>
    <row r="7" customFormat="false" ht="15" hidden="false" customHeight="false" outlineLevel="0" collapsed="false">
      <c r="A7" s="0" t="str">
        <f aca="false">B7&amp;D7</f>
        <v>9242025</v>
      </c>
      <c r="B7" s="0" t="n">
        <v>924</v>
      </c>
      <c r="C7" s="0" t="s">
        <v>89</v>
      </c>
      <c r="D7" s="0" t="n">
        <v>2025</v>
      </c>
      <c r="E7" s="0" t="n">
        <v>3627520.4852</v>
      </c>
    </row>
    <row r="8" customFormat="false" ht="15" hidden="false" customHeight="false" outlineLevel="0" collapsed="false">
      <c r="A8" s="0" t="str">
        <f aca="false">B8&amp;D8</f>
        <v>9252025</v>
      </c>
      <c r="B8" s="0" t="n">
        <v>925</v>
      </c>
      <c r="C8" s="0" t="s">
        <v>90</v>
      </c>
      <c r="D8" s="0" t="n">
        <v>2025</v>
      </c>
      <c r="E8" s="0" t="n">
        <v>1040030.336</v>
      </c>
    </row>
    <row r="9" customFormat="false" ht="15" hidden="false" customHeight="false" outlineLevel="0" collapsed="false">
      <c r="A9" s="0" t="str">
        <f aca="false">B9&amp;D9</f>
        <v>9492024</v>
      </c>
      <c r="B9" s="0" t="n">
        <v>949</v>
      </c>
      <c r="C9" s="0" t="s">
        <v>35</v>
      </c>
      <c r="D9" s="0" t="n">
        <v>2024</v>
      </c>
      <c r="E9" s="0" t="n">
        <v>4697827.16</v>
      </c>
    </row>
    <row r="10" customFormat="false" ht="15" hidden="false" customHeight="false" outlineLevel="0" collapsed="false">
      <c r="A10" s="0" t="str">
        <f aca="false">B10&amp;D10</f>
        <v>9492025</v>
      </c>
      <c r="B10" s="0" t="n">
        <v>949</v>
      </c>
      <c r="C10" s="0" t="s">
        <v>35</v>
      </c>
      <c r="D10" s="0" t="n">
        <v>2025</v>
      </c>
      <c r="E10" s="0" t="n">
        <v>3711481.608</v>
      </c>
    </row>
    <row r="11" customFormat="false" ht="15" hidden="false" customHeight="false" outlineLevel="0" collapsed="false">
      <c r="A11" s="0" t="str">
        <f aca="false">B11&amp;D11</f>
        <v>9552024</v>
      </c>
      <c r="B11" s="0" t="n">
        <v>955</v>
      </c>
      <c r="C11" s="0" t="s">
        <v>91</v>
      </c>
      <c r="D11" s="0" t="n">
        <v>2024</v>
      </c>
      <c r="E11" s="0" t="n">
        <v>4697827.16</v>
      </c>
    </row>
    <row r="12" customFormat="false" ht="15" hidden="false" customHeight="false" outlineLevel="0" collapsed="false">
      <c r="A12" s="0" t="str">
        <f aca="false">B12&amp;D12</f>
        <v>9552025</v>
      </c>
      <c r="B12" s="0" t="n">
        <v>955</v>
      </c>
      <c r="C12" s="0" t="s">
        <v>91</v>
      </c>
      <c r="D12" s="0" t="n">
        <v>2025</v>
      </c>
      <c r="E12" s="0" t="n">
        <v>5980644.276</v>
      </c>
    </row>
    <row r="13" customFormat="false" ht="15" hidden="false" customHeight="false" outlineLevel="0" collapsed="false">
      <c r="A13" s="0" t="str">
        <f aca="false">B13&amp;D13</f>
        <v>9572025</v>
      </c>
      <c r="B13" s="0" t="n">
        <v>957</v>
      </c>
      <c r="C13" s="0" t="s">
        <v>92</v>
      </c>
      <c r="D13" s="0" t="n">
        <v>2025</v>
      </c>
      <c r="E13" s="0" t="n">
        <v>5909309.7</v>
      </c>
    </row>
    <row r="14" customFormat="false" ht="15" hidden="false" customHeight="false" outlineLevel="0" collapsed="false">
      <c r="A14" s="0" t="str">
        <f aca="false">B14&amp;D14</f>
        <v>9582023</v>
      </c>
      <c r="B14" s="0" t="n">
        <v>958</v>
      </c>
      <c r="C14" s="0" t="s">
        <v>30</v>
      </c>
      <c r="D14" s="0" t="n">
        <v>2023</v>
      </c>
      <c r="E14" s="0" t="n">
        <v>2737096.65</v>
      </c>
    </row>
    <row r="15" customFormat="false" ht="15" hidden="false" customHeight="false" outlineLevel="0" collapsed="false">
      <c r="A15" s="0" t="str">
        <f aca="false">B15&amp;D15</f>
        <v>9582025</v>
      </c>
      <c r="B15" s="0" t="n">
        <v>958</v>
      </c>
      <c r="C15" s="0" t="s">
        <v>30</v>
      </c>
      <c r="D15" s="0" t="n">
        <v>2025</v>
      </c>
      <c r="E15" s="0" t="n">
        <v>8192541.1316</v>
      </c>
    </row>
    <row r="16" customFormat="false" ht="15" hidden="false" customHeight="false" outlineLevel="0" collapsed="false">
      <c r="A16" s="0" t="str">
        <f aca="false">B16&amp;D16</f>
        <v>9592023</v>
      </c>
      <c r="B16" s="0" t="n">
        <v>959</v>
      </c>
      <c r="C16" s="0" t="s">
        <v>32</v>
      </c>
      <c r="D16" s="0" t="n">
        <v>2023</v>
      </c>
      <c r="E16" s="0" t="n">
        <v>144875.376</v>
      </c>
    </row>
    <row r="17" customFormat="false" ht="15" hidden="false" customHeight="false" outlineLevel="0" collapsed="false">
      <c r="A17" s="0" t="str">
        <f aca="false">B17&amp;D17</f>
        <v>9592025</v>
      </c>
      <c r="B17" s="0" t="n">
        <v>959</v>
      </c>
      <c r="C17" s="0" t="s">
        <v>32</v>
      </c>
      <c r="D17" s="0" t="n">
        <v>2025</v>
      </c>
      <c r="E17" s="0" t="n">
        <v>1432452.216</v>
      </c>
    </row>
    <row r="18" customFormat="false" ht="15" hidden="false" customHeight="false" outlineLevel="0" collapsed="false">
      <c r="A18" s="0" t="str">
        <f aca="false">B18&amp;D18</f>
        <v>9662023</v>
      </c>
      <c r="B18" s="0" t="n">
        <v>966</v>
      </c>
      <c r="C18" s="0" t="s">
        <v>33</v>
      </c>
      <c r="D18" s="0" t="n">
        <v>2023</v>
      </c>
      <c r="E18" s="0" t="n">
        <v>334855.776</v>
      </c>
    </row>
    <row r="19" customFormat="false" ht="15" hidden="false" customHeight="false" outlineLevel="0" collapsed="false">
      <c r="A19" s="0" t="str">
        <f aca="false">B19&amp;D19</f>
        <v>9662024</v>
      </c>
      <c r="B19" s="0" t="n">
        <v>966</v>
      </c>
      <c r="C19" s="0" t="s">
        <v>33</v>
      </c>
      <c r="D19" s="0" t="n">
        <v>2024</v>
      </c>
      <c r="E19" s="0" t="n">
        <v>6143312.44</v>
      </c>
    </row>
    <row r="20" customFormat="false" ht="15" hidden="false" customHeight="false" outlineLevel="0" collapsed="false">
      <c r="A20" s="0" t="str">
        <f aca="false">B20&amp;D20</f>
        <v>9662025</v>
      </c>
      <c r="B20" s="0" t="n">
        <v>966</v>
      </c>
      <c r="C20" s="0" t="s">
        <v>33</v>
      </c>
      <c r="D20" s="0" t="n">
        <v>2025</v>
      </c>
      <c r="E20" s="0" t="n">
        <v>5702823.476</v>
      </c>
    </row>
    <row r="21" customFormat="false" ht="15" hidden="false" customHeight="false" outlineLevel="0" collapsed="false">
      <c r="A21" s="0" t="str">
        <f aca="false">B21&amp;D21</f>
        <v>9702024</v>
      </c>
      <c r="B21" s="0" t="n">
        <v>970</v>
      </c>
      <c r="C21" s="0" t="s">
        <v>93</v>
      </c>
      <c r="D21" s="0" t="n">
        <v>2024</v>
      </c>
      <c r="E21" s="0" t="n">
        <v>3794398.86</v>
      </c>
    </row>
    <row r="22" customFormat="false" ht="15" hidden="false" customHeight="false" outlineLevel="0" collapsed="false">
      <c r="A22" s="0" t="str">
        <f aca="false">B22&amp;D22</f>
        <v>9702025</v>
      </c>
      <c r="B22" s="0" t="n">
        <v>970</v>
      </c>
      <c r="C22" s="0" t="s">
        <v>93</v>
      </c>
      <c r="D22" s="0" t="n">
        <v>2025</v>
      </c>
      <c r="E22" s="0" t="n">
        <v>4176702.7516</v>
      </c>
    </row>
    <row r="23" customFormat="false" ht="15" hidden="false" customHeight="false" outlineLevel="0" collapsed="false">
      <c r="A23" s="0" t="str">
        <f aca="false">B23&amp;D23</f>
        <v>9712025</v>
      </c>
      <c r="B23" s="0" t="n">
        <v>971</v>
      </c>
      <c r="C23" s="0" t="s">
        <v>94</v>
      </c>
      <c r="D23" s="0" t="n">
        <v>2025</v>
      </c>
      <c r="E23" s="0" t="n">
        <v>516011.28</v>
      </c>
    </row>
    <row r="24" customFormat="false" ht="15" hidden="false" customHeight="false" outlineLevel="0" collapsed="false">
      <c r="A24" s="0" t="str">
        <f aca="false">B24&amp;D24</f>
        <v>9732024</v>
      </c>
      <c r="B24" s="0" t="n">
        <v>973</v>
      </c>
      <c r="C24" s="0" t="s">
        <v>95</v>
      </c>
      <c r="D24" s="0" t="n">
        <v>2024</v>
      </c>
      <c r="E24" s="0" t="n">
        <v>3794398.86</v>
      </c>
    </row>
    <row r="25" customFormat="false" ht="15" hidden="false" customHeight="false" outlineLevel="0" collapsed="false">
      <c r="A25" s="0" t="str">
        <f aca="false">B25&amp;D25</f>
        <v>9732025</v>
      </c>
      <c r="B25" s="0" t="n">
        <v>973</v>
      </c>
      <c r="C25" s="0" t="s">
        <v>95</v>
      </c>
      <c r="D25" s="0" t="n">
        <v>2025</v>
      </c>
      <c r="E25" s="0" t="n">
        <v>619213.536</v>
      </c>
    </row>
    <row r="26" customFormat="false" ht="15" hidden="false" customHeight="false" outlineLevel="0" collapsed="false">
      <c r="A26" s="0" t="str">
        <f aca="false">B26&amp;D26</f>
        <v>9762025</v>
      </c>
      <c r="B26" s="0" t="n">
        <v>976</v>
      </c>
      <c r="C26" s="0" t="s">
        <v>38</v>
      </c>
      <c r="D26" s="0" t="n">
        <v>2025</v>
      </c>
      <c r="E26" s="0" t="n">
        <v>1751304.6968</v>
      </c>
    </row>
    <row r="27" customFormat="false" ht="15" hidden="false" customHeight="false" outlineLevel="0" collapsed="false">
      <c r="A27" s="0" t="str">
        <f aca="false">B27&amp;D27</f>
        <v>9772025</v>
      </c>
      <c r="B27" s="0" t="n">
        <v>977</v>
      </c>
      <c r="C27" s="0" t="s">
        <v>96</v>
      </c>
      <c r="D27" s="0" t="n">
        <v>2025</v>
      </c>
      <c r="E27" s="0" t="n">
        <v>11767018.272</v>
      </c>
    </row>
    <row r="28" customFormat="false" ht="15" hidden="false" customHeight="false" outlineLevel="0" collapsed="false">
      <c r="A28" s="0" t="str">
        <f aca="false">B28&amp;D28</f>
        <v>9862025</v>
      </c>
      <c r="B28" s="0" t="n">
        <v>986</v>
      </c>
      <c r="C28" s="0" t="s">
        <v>97</v>
      </c>
      <c r="D28" s="0" t="n">
        <v>2025</v>
      </c>
      <c r="E28" s="0" t="n">
        <v>1174364.864</v>
      </c>
    </row>
    <row r="29" customFormat="false" ht="15" hidden="false" customHeight="false" outlineLevel="0" collapsed="false">
      <c r="A29" s="0" t="str">
        <f aca="false">B29&amp;D29</f>
        <v>9892025</v>
      </c>
      <c r="B29" s="0" t="n">
        <v>989</v>
      </c>
      <c r="C29" s="0" t="s">
        <v>98</v>
      </c>
      <c r="D29" s="0" t="n">
        <v>2025</v>
      </c>
      <c r="E29" s="0" t="n">
        <v>8687677.0384</v>
      </c>
    </row>
    <row r="30" customFormat="false" ht="15" hidden="false" customHeight="false" outlineLevel="0" collapsed="false">
      <c r="A30" s="0" t="str">
        <f aca="false">B30&amp;D30</f>
        <v>9932025</v>
      </c>
      <c r="B30" s="0" t="n">
        <v>993</v>
      </c>
      <c r="C30" s="0" t="s">
        <v>99</v>
      </c>
      <c r="D30" s="0" t="n">
        <v>2025</v>
      </c>
      <c r="E30" s="0" t="n">
        <v>6257770.524</v>
      </c>
    </row>
    <row r="31" customFormat="false" ht="15" hidden="false" customHeight="false" outlineLevel="0" collapsed="false">
      <c r="A31" s="0" t="str">
        <f aca="false">B31&amp;D31</f>
        <v>9952025</v>
      </c>
      <c r="B31" s="0" t="n">
        <v>995</v>
      </c>
      <c r="C31" s="0" t="s">
        <v>100</v>
      </c>
      <c r="D31" s="0" t="n">
        <v>2025</v>
      </c>
      <c r="E31" s="0" t="n">
        <v>3411618.996</v>
      </c>
    </row>
    <row r="32" customFormat="false" ht="15" hidden="false" customHeight="false" outlineLevel="0" collapsed="false">
      <c r="A32" s="0" t="str">
        <f aca="false">B32&amp;D32</f>
        <v>9992025</v>
      </c>
      <c r="B32" s="0" t="n">
        <v>999</v>
      </c>
      <c r="C32" s="0" t="s">
        <v>101</v>
      </c>
      <c r="D32" s="0" t="n">
        <v>2025</v>
      </c>
      <c r="E32" s="0" t="n">
        <v>6596313.554</v>
      </c>
    </row>
    <row r="33" customFormat="false" ht="15" hidden="false" customHeight="false" outlineLevel="0" collapsed="false">
      <c r="A33" s="0" t="str">
        <f aca="false">B33&amp;D33</f>
        <v>10002025</v>
      </c>
      <c r="B33" s="0" t="n">
        <v>1000</v>
      </c>
      <c r="C33" s="0" t="s">
        <v>102</v>
      </c>
      <c r="D33" s="0" t="n">
        <v>2025</v>
      </c>
      <c r="E33" s="0" t="n">
        <v>1284461.57</v>
      </c>
    </row>
    <row r="34" customFormat="false" ht="15" hidden="false" customHeight="false" outlineLevel="0" collapsed="false">
      <c r="A34" s="0" t="str">
        <f aca="false">B34&amp;D34</f>
        <v>10182025</v>
      </c>
      <c r="B34" s="0" t="n">
        <v>1018</v>
      </c>
      <c r="C34" s="0" t="s">
        <v>103</v>
      </c>
      <c r="D34" s="0" t="n">
        <v>2025</v>
      </c>
      <c r="E34" s="0" t="n">
        <v>665299.104</v>
      </c>
    </row>
    <row r="35" customFormat="false" ht="15" hidden="false" customHeight="false" outlineLevel="0" collapsed="false">
      <c r="A35" s="0" t="str">
        <f aca="false">B35&amp;D35</f>
        <v>10192025</v>
      </c>
      <c r="B35" s="0" t="n">
        <v>1019</v>
      </c>
      <c r="C35" s="0" t="s">
        <v>104</v>
      </c>
      <c r="D35" s="0" t="n">
        <v>2025</v>
      </c>
      <c r="E35" s="0" t="n">
        <v>371707.888</v>
      </c>
    </row>
    <row r="36" customFormat="false" ht="15" hidden="false" customHeight="false" outlineLevel="0" collapsed="false">
      <c r="A36" s="0" t="str">
        <f aca="false">B36&amp;D36</f>
        <v>10212025</v>
      </c>
      <c r="B36" s="0" t="n">
        <v>1021</v>
      </c>
      <c r="C36" s="0" t="s">
        <v>105</v>
      </c>
      <c r="D36" s="0" t="n">
        <v>2025</v>
      </c>
      <c r="E36" s="0" t="n">
        <v>220193.412</v>
      </c>
    </row>
    <row r="37" customFormat="false" ht="15" hidden="false" customHeight="false" outlineLevel="0" collapsed="false">
      <c r="A37" s="0" t="str">
        <f aca="false">B37&amp;D37</f>
        <v>10602025</v>
      </c>
      <c r="B37" s="0" t="n">
        <v>1060</v>
      </c>
      <c r="C37" s="0" t="s">
        <v>106</v>
      </c>
      <c r="D37" s="0" t="n">
        <v>2025</v>
      </c>
      <c r="E37" s="0" t="n">
        <v>551596.856</v>
      </c>
    </row>
    <row r="38" customFormat="false" ht="15" hidden="false" customHeight="false" outlineLevel="0" collapsed="false">
      <c r="A38" s="0" t="str">
        <f aca="false">B38&amp;D38</f>
        <v>10612025</v>
      </c>
      <c r="B38" s="0" t="n">
        <v>1061</v>
      </c>
      <c r="C38" s="0" t="s">
        <v>107</v>
      </c>
      <c r="D38" s="0" t="n">
        <v>2025</v>
      </c>
      <c r="E38" s="0" t="n">
        <v>3103192.9664</v>
      </c>
    </row>
    <row r="39" customFormat="false" ht="15" hidden="false" customHeight="false" outlineLevel="0" collapsed="false">
      <c r="A39" s="0" t="str">
        <f aca="false">B39&amp;D39</f>
        <v>10622025</v>
      </c>
      <c r="B39" s="0" t="n">
        <v>1062</v>
      </c>
      <c r="C39" s="0" t="s">
        <v>108</v>
      </c>
      <c r="D39" s="0" t="n">
        <v>2025</v>
      </c>
      <c r="E39" s="0" t="n">
        <v>4526865.228</v>
      </c>
    </row>
    <row r="40" customFormat="false" ht="15" hidden="false" customHeight="false" outlineLevel="0" collapsed="false">
      <c r="A40" s="0" t="str">
        <f aca="false">B40&amp;D40</f>
        <v>10782025</v>
      </c>
      <c r="B40" s="0" t="n">
        <v>1078</v>
      </c>
      <c r="C40" s="0" t="s">
        <v>109</v>
      </c>
      <c r="D40" s="0" t="n">
        <v>2025</v>
      </c>
      <c r="E40" s="0" t="n">
        <v>1579758.524</v>
      </c>
    </row>
    <row r="41" customFormat="false" ht="15" hidden="false" customHeight="false" outlineLevel="0" collapsed="false">
      <c r="A41" s="0" t="str">
        <f aca="false">B41&amp;D41</f>
        <v>11042025</v>
      </c>
      <c r="B41" s="0" t="n">
        <v>1104</v>
      </c>
      <c r="C41" s="0" t="s">
        <v>110</v>
      </c>
      <c r="D41" s="0" t="n">
        <v>2025</v>
      </c>
      <c r="E41" s="0" t="n">
        <v>220193.412</v>
      </c>
    </row>
    <row r="42" customFormat="false" ht="15" hidden="false" customHeight="false" outlineLevel="0" collapsed="false">
      <c r="A42" s="0" t="str">
        <f aca="false">B42&amp;D42</f>
        <v>11052025</v>
      </c>
      <c r="B42" s="0" t="n">
        <v>1105</v>
      </c>
      <c r="C42" s="0" t="s">
        <v>111</v>
      </c>
      <c r="D42" s="0" t="n">
        <v>2025</v>
      </c>
      <c r="E42" s="0" t="n">
        <v>440386.824</v>
      </c>
    </row>
    <row r="43" customFormat="false" ht="15" hidden="false" customHeight="false" outlineLevel="0" collapsed="false">
      <c r="A43" s="0" t="str">
        <f aca="false">B43&amp;D43</f>
        <v>11222025</v>
      </c>
      <c r="B43" s="0" t="n">
        <v>1122</v>
      </c>
      <c r="C43" s="0" t="s">
        <v>112</v>
      </c>
      <c r="D43" s="0" t="n">
        <v>2025</v>
      </c>
      <c r="E43" s="0" t="n">
        <v>5605402.344</v>
      </c>
    </row>
    <row r="44" customFormat="false" ht="15" hidden="false" customHeight="false" outlineLevel="0" collapsed="false">
      <c r="A44" s="0" t="str">
        <f aca="false">B44&amp;D44</f>
        <v>11242024</v>
      </c>
      <c r="B44" s="0" t="n">
        <v>1124</v>
      </c>
      <c r="C44" s="0" t="s">
        <v>36</v>
      </c>
      <c r="D44" s="0" t="n">
        <v>2024</v>
      </c>
      <c r="E44" s="0" t="n">
        <v>1720508.4654</v>
      </c>
    </row>
    <row r="45" customFormat="false" ht="15" hidden="false" customHeight="false" outlineLevel="0" collapsed="false">
      <c r="A45" s="0" t="str">
        <f aca="false">B45&amp;D45</f>
        <v>11242025</v>
      </c>
      <c r="B45" s="0" t="n">
        <v>1124</v>
      </c>
      <c r="C45" s="0" t="s">
        <v>36</v>
      </c>
      <c r="D45" s="0" t="n">
        <v>2025</v>
      </c>
      <c r="E45" s="0" t="n">
        <v>110096.706</v>
      </c>
    </row>
    <row r="46" customFormat="false" ht="15" hidden="false" customHeight="false" outlineLevel="0" collapsed="false">
      <c r="A46" s="0" t="str">
        <f aca="false">B46&amp;D46</f>
        <v>44992025</v>
      </c>
      <c r="B46" s="0" t="n">
        <v>4499</v>
      </c>
      <c r="C46" s="0" t="s">
        <v>113</v>
      </c>
      <c r="D46" s="0" t="n">
        <v>2025</v>
      </c>
      <c r="E46" s="0" t="n">
        <v>2751774.168</v>
      </c>
    </row>
    <row r="47" customFormat="false" ht="15" hidden="false" customHeight="false" outlineLevel="0" collapsed="false">
      <c r="A47" s="0" t="str">
        <f aca="false">B47&amp;D47</f>
        <v>48752025</v>
      </c>
      <c r="B47" s="0" t="n">
        <v>4875</v>
      </c>
      <c r="C47" s="0" t="s">
        <v>67</v>
      </c>
      <c r="D47" s="0" t="n">
        <v>2025</v>
      </c>
      <c r="E47" s="0" t="n">
        <v>3076436.372</v>
      </c>
    </row>
    <row r="48" customFormat="false" ht="15" hidden="false" customHeight="false" outlineLevel="0" collapsed="false">
      <c r="A48" s="0" t="str">
        <f aca="false">B48&amp;D48</f>
        <v>131592025</v>
      </c>
      <c r="B48" s="0" t="n">
        <v>13159</v>
      </c>
      <c r="C48" s="0" t="s">
        <v>114</v>
      </c>
      <c r="D48" s="0" t="n">
        <v>2025</v>
      </c>
      <c r="E48" s="0" t="n">
        <v>220193.412</v>
      </c>
    </row>
    <row r="49" customFormat="false" ht="15" hidden="false" customHeight="false" outlineLevel="0" collapsed="false">
      <c r="A49" s="0" t="str">
        <f aca="false">B49&amp;D49</f>
        <v>131622025</v>
      </c>
      <c r="B49" s="0" t="n">
        <v>13162</v>
      </c>
      <c r="C49" s="0" t="s">
        <v>115</v>
      </c>
      <c r="D49" s="0" t="n">
        <v>2025</v>
      </c>
      <c r="E49" s="0" t="n">
        <v>205513.8512</v>
      </c>
    </row>
    <row r="50" customFormat="false" ht="15" hidden="false" customHeight="false" outlineLevel="0" collapsed="false">
      <c r="A50" s="0" t="str">
        <f aca="false">B50&amp;D50</f>
        <v>131652024</v>
      </c>
      <c r="B50" s="0" t="n">
        <v>13165</v>
      </c>
      <c r="C50" s="0" t="s">
        <v>41</v>
      </c>
      <c r="D50" s="0" t="n">
        <v>2024</v>
      </c>
      <c r="E50" s="0" t="n">
        <v>1999696.92</v>
      </c>
    </row>
    <row r="51" customFormat="false" ht="15" hidden="false" customHeight="false" outlineLevel="0" collapsed="false">
      <c r="A51" s="0" t="str">
        <f aca="false">B51&amp;D51</f>
        <v>131652025</v>
      </c>
      <c r="B51" s="0" t="n">
        <v>13165</v>
      </c>
      <c r="C51" s="0" t="s">
        <v>41</v>
      </c>
      <c r="D51" s="0" t="n">
        <v>2025</v>
      </c>
      <c r="E51" s="0" t="n">
        <v>2065699.788</v>
      </c>
    </row>
    <row r="52" customFormat="false" ht="15" hidden="false" customHeight="false" outlineLevel="0" collapsed="false">
      <c r="A52" s="0" t="str">
        <f aca="false">B52&amp;D52</f>
        <v>131672025</v>
      </c>
      <c r="B52" s="0" t="n">
        <v>13167</v>
      </c>
      <c r="C52" s="0" t="s">
        <v>116</v>
      </c>
      <c r="D52" s="0" t="n">
        <v>2025</v>
      </c>
      <c r="E52" s="0" t="n">
        <v>2043680.4468</v>
      </c>
    </row>
    <row r="53" customFormat="false" ht="15" hidden="false" customHeight="false" outlineLevel="0" collapsed="false">
      <c r="A53" s="0" t="str">
        <f aca="false">B53&amp;D53</f>
        <v>(пусто)(пусто)</v>
      </c>
      <c r="B53" s="0" t="s">
        <v>117</v>
      </c>
      <c r="C53" s="0" t="s">
        <v>63</v>
      </c>
      <c r="D53" s="0" t="s">
        <v>117</v>
      </c>
      <c r="E53" s="0" t="n">
        <v>9101585.5995</v>
      </c>
    </row>
    <row r="54" customFormat="false" ht="15" hidden="false" customHeight="false" outlineLevel="0" collapsed="false">
      <c r="A54" s="0" t="str">
        <f aca="false">B54&amp;D54</f>
        <v>(пусто)(пусто)</v>
      </c>
      <c r="B54" s="0" t="s">
        <v>117</v>
      </c>
      <c r="C54" s="0" t="s">
        <v>66</v>
      </c>
      <c r="D54" s="0" t="s">
        <v>117</v>
      </c>
      <c r="E54" s="0" t="n">
        <v>11237605.2026</v>
      </c>
    </row>
    <row r="55" customFormat="false" ht="15" hidden="false" customHeight="false" outlineLevel="0" collapsed="false">
      <c r="A55" s="0" t="str">
        <f aca="false">B55&amp;D55</f>
        <v>(пусто)(пусто)</v>
      </c>
      <c r="B55" s="0" t="s">
        <v>117</v>
      </c>
      <c r="C55" s="0" t="s">
        <v>68</v>
      </c>
      <c r="D55" s="0" t="s">
        <v>117</v>
      </c>
      <c r="E55" s="0" t="n">
        <v>145354300.246</v>
      </c>
    </row>
    <row r="56" customFormat="false" ht="15" hidden="false" customHeight="false" outlineLevel="0" collapsed="false">
      <c r="A56" s="0" t="str">
        <f aca="false">B56&amp;D56</f>
        <v>(пусто)(пусто)</v>
      </c>
      <c r="B56" s="0" t="s">
        <v>117</v>
      </c>
      <c r="C56" s="0" t="s">
        <v>43</v>
      </c>
      <c r="D56" s="0" t="s">
        <v>117</v>
      </c>
      <c r="E56" s="0" t="n">
        <v>165693491.0481</v>
      </c>
    </row>
    <row r="57" customFormat="false" ht="15" hidden="false" customHeight="false" outlineLevel="0" collapsed="false">
      <c r="A57" s="0" t="str">
        <f aca="false">B57&amp;D57</f>
        <v>11032024</v>
      </c>
      <c r="B57" s="0" t="n">
        <v>1103</v>
      </c>
      <c r="C57" s="0" t="s">
        <v>118</v>
      </c>
      <c r="D57" s="0" t="n">
        <v>2024</v>
      </c>
      <c r="E57" s="0" t="n">
        <v>4819269.5772</v>
      </c>
    </row>
    <row r="58" customFormat="false" ht="15" hidden="false" customHeight="false" outlineLevel="0" collapsed="false">
      <c r="A58" s="0" t="str">
        <f aca="false">B58&amp;D58</f>
        <v>10922023</v>
      </c>
      <c r="B58" s="0" t="n">
        <v>1092</v>
      </c>
      <c r="C58" s="0" t="s">
        <v>119</v>
      </c>
      <c r="D58" s="0" t="n">
        <v>2023</v>
      </c>
      <c r="E58" s="0" t="n">
        <v>5884757.7975</v>
      </c>
    </row>
    <row r="59" customFormat="false" ht="15" hidden="false" customHeight="false" outlineLevel="0" collapsed="false">
      <c r="A59" s="0" t="str">
        <f aca="false">B59&amp;D59</f>
        <v>11212025</v>
      </c>
      <c r="B59" s="0" t="n">
        <v>1121</v>
      </c>
      <c r="C59" s="0" t="s">
        <v>40</v>
      </c>
      <c r="D59" s="0" t="n">
        <v>2025</v>
      </c>
      <c r="E59" s="0" t="n">
        <v>5665807.94</v>
      </c>
    </row>
    <row r="60" customFormat="false" ht="15" hidden="false" customHeight="false" outlineLevel="0" collapsed="false">
      <c r="A60" s="0" t="str">
        <f aca="false">B60&amp;D60</f>
        <v>10132025</v>
      </c>
      <c r="B60" s="0" t="n">
        <v>1013</v>
      </c>
      <c r="C60" s="0" t="s">
        <v>120</v>
      </c>
      <c r="D60" s="0" t="n">
        <v>2025</v>
      </c>
      <c r="E60" s="0" t="n">
        <v>619213.536</v>
      </c>
    </row>
    <row r="61" customFormat="false" ht="15" hidden="false" customHeight="false" outlineLevel="0" collapsed="false">
      <c r="A61" s="0" t="str">
        <f aca="false">B61&amp;D61</f>
        <v>10642025</v>
      </c>
      <c r="B61" s="0" t="n">
        <v>1064</v>
      </c>
      <c r="C61" s="0" t="s">
        <v>121</v>
      </c>
      <c r="D61" s="0" t="n">
        <v>2025</v>
      </c>
      <c r="E61" s="0" t="n">
        <v>3825163.428</v>
      </c>
    </row>
    <row r="62" customFormat="false" ht="15" hidden="false" customHeight="false" outlineLevel="0" collapsed="false">
      <c r="A62" s="0" t="str">
        <f aca="false">B62&amp;D62</f>
        <v>Общий итог</v>
      </c>
      <c r="B62" s="0" t="s">
        <v>122</v>
      </c>
      <c r="E62" s="0" t="n">
        <v>497080473.1443</v>
      </c>
    </row>
    <row r="63" customFormat="false" ht="15" hidden="false" customHeight="false" outlineLevel="0" collapsed="false">
      <c r="A63" s="0" t="str">
        <f aca="false">B63&amp;D63</f>
        <v/>
      </c>
    </row>
    <row r="64" customFormat="false" ht="15" hidden="false" customHeight="false" outlineLevel="0" collapsed="false">
      <c r="A64" s="0" t="str">
        <f aca="false">B64&amp;D64</f>
        <v/>
      </c>
    </row>
  </sheetData>
  <sheetProtection algorithmName="SHA-512" hashValue="bbRw3Tf65mrX/dMJjzH12DSr7sx2Js/gJnfT3VyDaZ52IMmnK++d1t9r53bmhJsRniLkxJGOnxI0dmtruFzcEg==" saltValue="uE0E9xm6a/CmJ47MWa6n5Q==" spinCount="100000" sheet="true" objects="true" scenarios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4" right="0.179861111111111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2025-01-14T08:59:10Z</dcterms:created>
  <dc:creator>Комп</dc:creator>
  <dc:description/>
  <dc:language>ru-RU</dc:language>
  <cp:lastModifiedBy/>
  <cp:lastPrinted>2025-07-04T15:20:21Z</cp:lastPrinted>
  <dcterms:modified xsi:type="dcterms:W3CDTF">2025-07-04T15:20:03Z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